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1"/>
  </bookViews>
  <sheets>
    <sheet name="Лист1" sheetId="1" r:id="rId1"/>
    <sheet name="Лист4" sheetId="2" r:id="rId2"/>
  </sheets>
  <definedNames>
    <definedName name="_xlnm.Print_Area" localSheetId="0">'Лист1'!$A$1:$BA$28</definedName>
    <definedName name="_xlnm.Print_Area" localSheetId="1">'Лист4'!$A$1:$P$92</definedName>
  </definedNames>
  <calcPr fullCalcOnLoad="1"/>
</workbook>
</file>

<file path=xl/sharedStrings.xml><?xml version="1.0" encoding="utf-8"?>
<sst xmlns="http://schemas.openxmlformats.org/spreadsheetml/2006/main" count="256" uniqueCount="187">
  <si>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</si>
  <si>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</si>
  <si>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</si>
  <si>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</si>
  <si>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</si>
  <si>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</si>
  <si>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</si>
  <si>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</si>
  <si>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</si>
  <si>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</si>
  <si>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</si>
  <si>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</si>
  <si>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</si>
  <si>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</si>
  <si>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</si>
  <si>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ЗАТВЕРДЖУЮ</t>
  </si>
  <si>
    <t>Донбаська державна машинобудівна академія</t>
  </si>
  <si>
    <t>НАВЧАЛЬНИЙ ПЛАН</t>
  </si>
  <si>
    <t>Екзаменаційна сесія</t>
  </si>
  <si>
    <t>С</t>
  </si>
  <si>
    <t>Практика</t>
  </si>
  <si>
    <t>П</t>
  </si>
  <si>
    <t>Дипломне проектування</t>
  </si>
  <si>
    <t>Всього</t>
  </si>
  <si>
    <t>№ п/п</t>
  </si>
  <si>
    <t xml:space="preserve"> Кількість екзаменів</t>
  </si>
  <si>
    <t xml:space="preserve"> Кількість заліків</t>
  </si>
  <si>
    <t>Ректор __________________</t>
  </si>
  <si>
    <t>Фінансовий менеджмент</t>
  </si>
  <si>
    <t>Н</t>
  </si>
  <si>
    <t>Триместр</t>
  </si>
  <si>
    <t>лекції</t>
  </si>
  <si>
    <t>Стратегічне управлiння пiдприємством</t>
  </si>
  <si>
    <t>Управлiння потенцiалом пiдприємства</t>
  </si>
  <si>
    <t>Економiчна дiагностика</t>
  </si>
  <si>
    <t>Економіко-фінансове планування</t>
  </si>
  <si>
    <t>Переддипломна практика</t>
  </si>
  <si>
    <t>Переддипломна</t>
  </si>
  <si>
    <t>лабораторні</t>
  </si>
  <si>
    <t xml:space="preserve">Економіка та організація діяльності об'єднань підприємств </t>
  </si>
  <si>
    <t>Економiчна дiагностика  (курсова робота)</t>
  </si>
  <si>
    <t xml:space="preserve">Управлiння проектами </t>
  </si>
  <si>
    <t>Н/</t>
  </si>
  <si>
    <t>С/Н</t>
  </si>
  <si>
    <t>Захист  дипломної роботи</t>
  </si>
  <si>
    <t>Міністерство освіти і науки України</t>
  </si>
  <si>
    <t>ЗД</t>
  </si>
  <si>
    <t>Цивільний захист</t>
  </si>
  <si>
    <r>
      <t xml:space="preserve">підготовки: </t>
    </r>
    <r>
      <rPr>
        <b/>
        <sz val="16"/>
        <rFont val="Times New Roman"/>
        <family val="1"/>
      </rPr>
      <t>спеціаліста</t>
    </r>
  </si>
  <si>
    <t>Строк навчання  -  1 рік</t>
  </si>
  <si>
    <t>на основі ОПП підготовки бакалавра</t>
  </si>
  <si>
    <t>I. Графік навчального процесу</t>
  </si>
  <si>
    <t xml:space="preserve"> /С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</si>
  <si>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</si>
  <si>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Настановна    сесія</t>
  </si>
  <si>
    <t>Виконання дипломн. проекту</t>
  </si>
  <si>
    <t>Держ. атест.</t>
  </si>
  <si>
    <t>Усього</t>
  </si>
  <si>
    <t>Назва
 практики</t>
  </si>
  <si>
    <t>Тижні</t>
  </si>
  <si>
    <t>Назва навчальної дисципліни</t>
  </si>
  <si>
    <t>Охорона праці в галузі</t>
  </si>
  <si>
    <t>Захист дипломної роботи</t>
  </si>
  <si>
    <t xml:space="preserve">План навчального процесу на 2015/2016 н.р.   Економіка підприємства    (спеціаліст, з/о, прискорений)              </t>
  </si>
  <si>
    <t>НАЗВА НАВЧАЛЬНОЇ ДИСЦИПЛІНИ</t>
  </si>
  <si>
    <t>Розподіл за триместрами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</si>
  <si>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</si>
  <si>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</si>
  <si>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</si>
  <si>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</si>
  <si>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</si>
  <si>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</si>
  <si>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6 курс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</si>
  <si>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</si>
  <si>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</si>
  <si>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</si>
  <si>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</si>
  <si>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</si>
  <si>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</si>
  <si>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</si>
  <si>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практичні</t>
  </si>
  <si>
    <t>номер триместру</t>
  </si>
  <si>
    <t>Разом п 1.1:</t>
  </si>
  <si>
    <t>4/0</t>
  </si>
  <si>
    <t>1.1.1</t>
  </si>
  <si>
    <t>3 ПРАКТИЧНА ПІДГОТОВКА</t>
  </si>
  <si>
    <t>3.1</t>
  </si>
  <si>
    <t>3.2</t>
  </si>
  <si>
    <t>Разом п 3:</t>
  </si>
  <si>
    <t>4 ДЕРЖАВНА АТЕСТАЦІЯ</t>
  </si>
  <si>
    <t>4.1</t>
  </si>
  <si>
    <t xml:space="preserve"> Кількість курсових проектів</t>
  </si>
  <si>
    <t xml:space="preserve"> Кількість курсових робіт</t>
  </si>
  <si>
    <t>в.о. Зав. кафедри ЕП</t>
  </si>
  <si>
    <t>Є.О. Підгора</t>
  </si>
  <si>
    <t>Декан факультету ФЕМ</t>
  </si>
  <si>
    <t>Є.В. Мироненко</t>
  </si>
  <si>
    <t>16</t>
  </si>
  <si>
    <t>Разом п 4:</t>
  </si>
  <si>
    <t>1 ОБОВ'ЯЗКОВІ НАВЧАЛЬНІ  ДИСЦИПЛІНИ</t>
  </si>
  <si>
    <t>2.3.1</t>
  </si>
  <si>
    <t>2.3.2</t>
  </si>
  <si>
    <r>
      <t>__________(</t>
    </r>
    <r>
      <rPr>
        <u val="single"/>
        <sz val="14"/>
        <rFont val="Times New Roman"/>
        <family val="1"/>
      </rPr>
      <t>Ковальов В.Д.)</t>
    </r>
  </si>
  <si>
    <t>"___" ____________ 2016  р.</t>
  </si>
  <si>
    <t xml:space="preserve">       II. ЗВЕДЕНІ ДАНІ ПРО БЮДЖЕТ ЧАСУ, тижні                                              ІІІ. ПРАКТИКА                            IV. ДЕРЖАВНА АТЕСТАЦІЯ</t>
  </si>
  <si>
    <t>Форма державної атестації (екзамен, дипломна робота)</t>
  </si>
  <si>
    <t>Охорона праці в галузі та цивільний захист</t>
  </si>
  <si>
    <t>Антикризове управління підприємством</t>
  </si>
  <si>
    <t>2.3.3</t>
  </si>
  <si>
    <t>Номер триместра</t>
  </si>
  <si>
    <r>
      <t xml:space="preserve">галузь знань: </t>
    </r>
    <r>
      <rPr>
        <b/>
        <sz val="16"/>
        <rFont val="Times New Roman"/>
        <family val="1"/>
      </rPr>
      <t>05 Соціальні та поведінкові науки</t>
    </r>
  </si>
  <si>
    <r>
      <t>напрям:</t>
    </r>
    <r>
      <rPr>
        <b/>
        <sz val="16"/>
        <rFont val="Times New Roman"/>
        <family val="1"/>
      </rPr>
      <t xml:space="preserve"> 051 Економіка</t>
    </r>
  </si>
  <si>
    <r>
      <t xml:space="preserve">спеціалізація: </t>
    </r>
    <r>
      <rPr>
        <b/>
        <sz val="16"/>
        <rFont val="Times New Roman"/>
        <family val="1"/>
      </rPr>
      <t xml:space="preserve"> Економіка</t>
    </r>
  </si>
  <si>
    <r>
      <t xml:space="preserve">форма навчання:    </t>
    </r>
    <r>
      <rPr>
        <b/>
        <sz val="16"/>
        <rFont val="Times New Roman"/>
        <family val="1"/>
      </rPr>
      <t xml:space="preserve">заочна </t>
    </r>
  </si>
  <si>
    <t>Кваліфікація: професіонал в галузі економіки</t>
  </si>
  <si>
    <t>1.1.1.1</t>
  </si>
  <si>
    <t>1.1.1.2</t>
  </si>
  <si>
    <t>0/0</t>
  </si>
  <si>
    <t>4/2</t>
  </si>
  <si>
    <t>8/2</t>
  </si>
  <si>
    <t>8/4</t>
  </si>
  <si>
    <t>24/10</t>
  </si>
  <si>
    <t>24/6</t>
  </si>
  <si>
    <t>2  ДИСЦИПЛІНИ ВІЛЬНОГО ВИБОРУ</t>
  </si>
  <si>
    <t>1.1 Гуманітарні та соціально-економічні дисципліни</t>
  </si>
  <si>
    <t xml:space="preserve">                      Економіка, організація та управління в медичних закладах</t>
  </si>
  <si>
    <t>2.3 Дисципліни професійної підготовки</t>
  </si>
  <si>
    <t>2.3.1 Спеціалізація: "Економіка"</t>
  </si>
  <si>
    <t>2.3.1.1</t>
  </si>
  <si>
    <t>2.3.1.2</t>
  </si>
  <si>
    <t>2.3.1.3</t>
  </si>
  <si>
    <t>2.3.1.4</t>
  </si>
  <si>
    <t>2.3.1.5</t>
  </si>
  <si>
    <t>2.3.1.6</t>
  </si>
  <si>
    <t>2.3.1.7</t>
  </si>
  <si>
    <t>2.3.1.8</t>
  </si>
  <si>
    <t>Разом п 2.3.1:</t>
  </si>
  <si>
    <t xml:space="preserve">                       Економіка соціальної роботи</t>
  </si>
  <si>
    <t>2.3.2 Спеціалізація: "  Економіка соціальної роботи"</t>
  </si>
  <si>
    <t>Економіка праці та соціально-трудові відносини</t>
  </si>
  <si>
    <t>Економічна діагностика соціальної сфери</t>
  </si>
  <si>
    <t>Економічна діагностика соціальної сфери (курсова робота)</t>
  </si>
  <si>
    <t>4</t>
  </si>
  <si>
    <t>Кадрове адміністрування в установах соціального забезпечення</t>
  </si>
  <si>
    <t>Сучасні технології соціальної роботи та соціального розвитку</t>
  </si>
  <si>
    <t>Методи кількісного аналізу в соціальній сфері</t>
  </si>
  <si>
    <t>Експертиза практичної соціальної роботи</t>
  </si>
  <si>
    <t>Система соціального страхування</t>
  </si>
  <si>
    <t>2.3.2.1</t>
  </si>
  <si>
    <t>2.3.2.2</t>
  </si>
  <si>
    <t>2.3.2.3</t>
  </si>
  <si>
    <t>2.3.2.4</t>
  </si>
  <si>
    <t>2.3.2.5</t>
  </si>
  <si>
    <t>2.3.2.6</t>
  </si>
  <si>
    <t>2.3.2.7</t>
  </si>
  <si>
    <t>Соціальне консультування</t>
  </si>
  <si>
    <t>Стратегічні аспекти форумвання соціальної політики</t>
  </si>
  <si>
    <t>Теорії та методи соціальної роботи</t>
  </si>
  <si>
    <t>Разом п 2.3.2:</t>
  </si>
  <si>
    <t>2.3.3 Спеціалізація: "  Економіка, організація та управління в медичних закладах "</t>
  </si>
  <si>
    <t>Економіка та фінансування охорони здоров'я</t>
  </si>
  <si>
    <t>Економiчна дiагностика медичних установ</t>
  </si>
  <si>
    <t>Економiчна дiагностика медичних установ (курсова робота)</t>
  </si>
  <si>
    <t>Кадрове адміністрування в медичних установах</t>
  </si>
  <si>
    <t>Маркетинг медичних послуг</t>
  </si>
  <si>
    <t>Статистика медичної галузі</t>
  </si>
  <si>
    <t>Бізнес-планування в медичних установах</t>
  </si>
  <si>
    <t>Медичне страхування</t>
  </si>
  <si>
    <t>Ліцензування медичної практики</t>
  </si>
  <si>
    <t>Управління якістю в медичних установах</t>
  </si>
  <si>
    <t>Діловодство та документообіг в медичних установах</t>
  </si>
  <si>
    <t>2.3.3.1</t>
  </si>
  <si>
    <t>2.3.3.2</t>
  </si>
  <si>
    <t>2.3.3.3</t>
  </si>
  <si>
    <t>2.3.3.4</t>
  </si>
  <si>
    <t>2.3.3.5</t>
  </si>
  <si>
    <t>2.3.3.6</t>
  </si>
  <si>
    <t>2.3.3.7</t>
  </si>
  <si>
    <t>2.3.3.8</t>
  </si>
  <si>
    <t>2.3.3.9</t>
  </si>
  <si>
    <t>2.3.3.10</t>
  </si>
  <si>
    <t>Разом п 2.3.3:</t>
  </si>
  <si>
    <t>28/10</t>
  </si>
  <si>
    <t>ЗАГАЛЬНА КІЛЬКІСТЬ спеціалізація  "Економіка"</t>
  </si>
  <si>
    <t>ЗАГАЛЬНА КІЛЬКІСТЬ спеціалізація  " Економіка соціальної роботи"</t>
  </si>
  <si>
    <t>ЗАГАЛЬНА КІЛЬКІСТЬ    спеціалізація "Економіка, організація та управління в медичних закладах"</t>
  </si>
  <si>
    <t>20/10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</si>
</sst>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0;\-* #,##0.00_-;\ &quot;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_ ;\-#,##0\ "/>
    <numFmt numFmtId="198" formatCode="#,##0.0_ ;\-#,##0.0\ "/>
    <numFmt numFmtId="199" formatCode="#,##0_-;\-* #,##0_-;\ _-;_-@_-"/>
    <numFmt numFmtId="200" formatCode="#,##0;\-* #,##0_-;\ _-;_-@_-"/>
  </numFmts>
  <fonts count="6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u val="single"/>
      <sz val="14"/>
      <name val="Times New Roman"/>
      <family val="1"/>
    </font>
    <font>
      <b/>
      <i/>
      <sz val="12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6"/>
      <name val="Arial Cyr"/>
      <family val="0"/>
    </font>
    <font>
      <b/>
      <sz val="14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/>
      <right style="medium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/>
      <right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188" fontId="13" fillId="0" borderId="0" xfId="0" applyNumberFormat="1" applyFont="1" applyFill="1" applyBorder="1" applyAlignment="1" applyProtection="1">
      <alignment horizontal="left" vertical="center" wrapText="1"/>
      <protection/>
    </xf>
    <xf numFmtId="188" fontId="13" fillId="0" borderId="0" xfId="0" applyNumberFormat="1" applyFont="1" applyFill="1" applyBorder="1" applyAlignment="1" applyProtection="1">
      <alignment vertical="center"/>
      <protection/>
    </xf>
    <xf numFmtId="188" fontId="12" fillId="0" borderId="0" xfId="0" applyNumberFormat="1" applyFont="1" applyFill="1" applyBorder="1" applyAlignment="1" applyProtection="1">
      <alignment vertical="center" wrapText="1"/>
      <protection/>
    </xf>
    <xf numFmtId="188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4" fillId="0" borderId="0" xfId="53" applyFont="1">
      <alignment/>
      <protection/>
    </xf>
    <xf numFmtId="0" fontId="16" fillId="0" borderId="0" xfId="53" applyFont="1">
      <alignment/>
      <protection/>
    </xf>
    <xf numFmtId="0" fontId="19" fillId="0" borderId="0" xfId="53" applyFont="1">
      <alignment/>
      <protection/>
    </xf>
    <xf numFmtId="0" fontId="16" fillId="0" borderId="0" xfId="0" applyFont="1" applyAlignment="1">
      <alignment/>
    </xf>
    <xf numFmtId="0" fontId="8" fillId="0" borderId="0" xfId="53" applyFont="1">
      <alignment/>
      <protection/>
    </xf>
    <xf numFmtId="0" fontId="17" fillId="0" borderId="0" xfId="53" applyFont="1">
      <alignment/>
      <protection/>
    </xf>
    <xf numFmtId="49" fontId="8" fillId="0" borderId="0" xfId="53" applyNumberFormat="1" applyFont="1" applyBorder="1" applyAlignment="1">
      <alignment horizontal="right" vertical="center"/>
      <protection/>
    </xf>
    <xf numFmtId="49" fontId="17" fillId="0" borderId="0" xfId="0" applyNumberFormat="1" applyFont="1" applyBorder="1" applyAlignment="1">
      <alignment horizontal="right" vertical="center"/>
    </xf>
    <xf numFmtId="0" fontId="6" fillId="0" borderId="0" xfId="53" applyFont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90" fontId="7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188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190" fontId="7" fillId="0" borderId="16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 wrapText="1"/>
    </xf>
    <xf numFmtId="188" fontId="22" fillId="0" borderId="19" xfId="0" applyNumberFormat="1" applyFont="1" applyFill="1" applyBorder="1" applyAlignment="1" applyProtection="1">
      <alignment vertical="center"/>
      <protection/>
    </xf>
    <xf numFmtId="1" fontId="21" fillId="0" borderId="19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188" fontId="21" fillId="0" borderId="22" xfId="0" applyNumberFormat="1" applyFont="1" applyFill="1" applyBorder="1" applyAlignment="1" applyProtection="1">
      <alignment vertical="center"/>
      <protection/>
    </xf>
    <xf numFmtId="0" fontId="21" fillId="0" borderId="22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88" fontId="21" fillId="0" borderId="13" xfId="0" applyNumberFormat="1" applyFont="1" applyFill="1" applyBorder="1" applyAlignment="1" applyProtection="1">
      <alignment vertical="center"/>
      <protection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188" fontId="21" fillId="0" borderId="25" xfId="0" applyNumberFormat="1" applyFont="1" applyFill="1" applyBorder="1" applyAlignment="1" applyProtection="1">
      <alignment vertical="center"/>
      <protection/>
    </xf>
    <xf numFmtId="0" fontId="22" fillId="0" borderId="26" xfId="0" applyFont="1" applyFill="1" applyBorder="1" applyAlignment="1">
      <alignment horizontal="center" vertical="center" wrapText="1"/>
    </xf>
    <xf numFmtId="188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>
      <alignment horizontal="center" vertical="center" wrapText="1"/>
    </xf>
    <xf numFmtId="188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188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1" fillId="0" borderId="31" xfId="0" applyFont="1" applyFill="1" applyBorder="1" applyAlignment="1">
      <alignment horizontal="center" vertical="center" wrapText="1"/>
    </xf>
    <xf numFmtId="188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27" xfId="0" applyNumberFormat="1" applyFont="1" applyFill="1" applyBorder="1" applyAlignment="1" applyProtection="1">
      <alignment horizontal="center" vertical="center"/>
      <protection/>
    </xf>
    <xf numFmtId="1" fontId="21" fillId="0" borderId="29" xfId="0" applyNumberFormat="1" applyFont="1" applyFill="1" applyBorder="1" applyAlignment="1" applyProtection="1">
      <alignment horizontal="center" vertical="center"/>
      <protection/>
    </xf>
    <xf numFmtId="1" fontId="21" fillId="0" borderId="30" xfId="0" applyNumberFormat="1" applyFont="1" applyFill="1" applyBorder="1" applyAlignment="1" applyProtection="1">
      <alignment horizontal="center" vertical="center"/>
      <protection/>
    </xf>
    <xf numFmtId="1" fontId="21" fillId="0" borderId="32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188" fontId="13" fillId="0" borderId="30" xfId="0" applyNumberFormat="1" applyFont="1" applyFill="1" applyBorder="1" applyAlignment="1" applyProtection="1">
      <alignment horizontal="center" vertical="center" wrapText="1"/>
      <protection/>
    </xf>
    <xf numFmtId="190" fontId="22" fillId="0" borderId="18" xfId="0" applyNumberFormat="1" applyFont="1" applyFill="1" applyBorder="1" applyAlignment="1">
      <alignment horizontal="center" vertical="center" wrapText="1"/>
    </xf>
    <xf numFmtId="190" fontId="21" fillId="0" borderId="20" xfId="0" applyNumberFormat="1" applyFont="1" applyFill="1" applyBorder="1" applyAlignment="1">
      <alignment horizontal="center" vertical="center" wrapText="1"/>
    </xf>
    <xf numFmtId="190" fontId="21" fillId="0" borderId="17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 applyProtection="1">
      <alignment horizontal="center" vertical="center" wrapText="1"/>
      <protection/>
    </xf>
    <xf numFmtId="188" fontId="13" fillId="0" borderId="24" xfId="0" applyNumberFormat="1" applyFont="1" applyFill="1" applyBorder="1" applyAlignment="1" applyProtection="1">
      <alignment vertical="center" wrapText="1"/>
      <protection/>
    </xf>
    <xf numFmtId="188" fontId="13" fillId="0" borderId="25" xfId="0" applyNumberFormat="1" applyFont="1" applyFill="1" applyBorder="1" applyAlignment="1" applyProtection="1">
      <alignment vertical="center" wrapText="1"/>
      <protection/>
    </xf>
    <xf numFmtId="188" fontId="13" fillId="0" borderId="32" xfId="0" applyNumberFormat="1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8" fontId="13" fillId="0" borderId="30" xfId="0" applyNumberFormat="1" applyFont="1" applyFill="1" applyBorder="1" applyAlignment="1" applyProtection="1">
      <alignment vertical="center" wrapText="1"/>
      <protection/>
    </xf>
    <xf numFmtId="190" fontId="2" fillId="0" borderId="17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88" fontId="13" fillId="0" borderId="13" xfId="0" applyNumberFormat="1" applyFont="1" applyFill="1" applyBorder="1" applyAlignment="1" applyProtection="1">
      <alignment vertical="center" wrapText="1"/>
      <protection/>
    </xf>
    <xf numFmtId="188" fontId="13" fillId="0" borderId="23" xfId="0" applyNumberFormat="1" applyFont="1" applyFill="1" applyBorder="1" applyAlignment="1" applyProtection="1">
      <alignment vertical="center" wrapText="1"/>
      <protection/>
    </xf>
    <xf numFmtId="1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88" fontId="13" fillId="0" borderId="0" xfId="0" applyNumberFormat="1" applyFont="1" applyFill="1" applyBorder="1" applyAlignment="1" applyProtection="1">
      <alignment vertical="center" wrapText="1"/>
      <protection/>
    </xf>
    <xf numFmtId="1" fontId="7" fillId="0" borderId="36" xfId="0" applyNumberFormat="1" applyFont="1" applyFill="1" applyBorder="1" applyAlignment="1">
      <alignment horizontal="center" vertical="center" wrapText="1"/>
    </xf>
    <xf numFmtId="188" fontId="13" fillId="0" borderId="14" xfId="0" applyNumberFormat="1" applyFont="1" applyFill="1" applyBorder="1" applyAlignment="1" applyProtection="1">
      <alignment vertical="center" wrapText="1"/>
      <protection/>
    </xf>
    <xf numFmtId="188" fontId="13" fillId="0" borderId="15" xfId="0" applyNumberFormat="1" applyFont="1" applyFill="1" applyBorder="1" applyAlignment="1" applyProtection="1">
      <alignment vertical="center" wrapText="1"/>
      <protection/>
    </xf>
    <xf numFmtId="188" fontId="13" fillId="0" borderId="34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190" fontId="7" fillId="0" borderId="37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right" vertical="center"/>
      <protection/>
    </xf>
    <xf numFmtId="188" fontId="8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wrapText="1"/>
    </xf>
    <xf numFmtId="0" fontId="7" fillId="32" borderId="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center" vertical="center" wrapText="1"/>
    </xf>
    <xf numFmtId="1" fontId="7" fillId="32" borderId="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 applyProtection="1">
      <alignment vertical="center" wrapText="1"/>
      <protection/>
    </xf>
    <xf numFmtId="198" fontId="7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0" fontId="7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190" fontId="2" fillId="0" borderId="33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188" fontId="13" fillId="0" borderId="40" xfId="0" applyNumberFormat="1" applyFont="1" applyFill="1" applyBorder="1" applyAlignment="1" applyProtection="1">
      <alignment horizontal="center" vertical="center" wrapText="1"/>
      <protection/>
    </xf>
    <xf numFmtId="190" fontId="2" fillId="0" borderId="38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88" fontId="13" fillId="0" borderId="41" xfId="0" applyNumberFormat="1" applyFont="1" applyFill="1" applyBorder="1" applyAlignment="1" applyProtection="1">
      <alignment vertical="center" wrapText="1"/>
      <protection/>
    </xf>
    <xf numFmtId="188" fontId="13" fillId="0" borderId="42" xfId="0" applyNumberFormat="1" applyFont="1" applyFill="1" applyBorder="1" applyAlignment="1" applyProtection="1">
      <alignment vertical="center" wrapText="1"/>
      <protection/>
    </xf>
    <xf numFmtId="188" fontId="13" fillId="0" borderId="43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199" fontId="2" fillId="32" borderId="48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30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49" xfId="0" applyNumberFormat="1" applyFont="1" applyFill="1" applyBorder="1" applyAlignment="1" applyProtection="1">
      <alignment horizontal="center" vertical="center" textRotation="90" wrapText="1"/>
      <protection/>
    </xf>
    <xf numFmtId="49" fontId="2" fillId="32" borderId="12" xfId="0" applyNumberFormat="1" applyFont="1" applyFill="1" applyBorder="1" applyAlignment="1" applyProtection="1">
      <alignment horizontal="center" vertical="center" wrapText="1"/>
      <protection/>
    </xf>
    <xf numFmtId="49" fontId="2" fillId="32" borderId="13" xfId="0" applyNumberFormat="1" applyFont="1" applyFill="1" applyBorder="1" applyAlignment="1" applyProtection="1">
      <alignment horizontal="center" vertical="center" wrapText="1"/>
      <protection/>
    </xf>
    <xf numFmtId="49" fontId="2" fillId="32" borderId="30" xfId="0" applyNumberFormat="1" applyFont="1" applyFill="1" applyBorder="1" applyAlignment="1" applyProtection="1">
      <alignment horizontal="center" vertical="center" wrapText="1"/>
      <protection/>
    </xf>
    <xf numFmtId="199" fontId="2" fillId="32" borderId="47" xfId="0" applyNumberFormat="1" applyFont="1" applyFill="1" applyBorder="1" applyAlignment="1" applyProtection="1">
      <alignment horizontal="center" vertical="center" wrapText="1"/>
      <protection/>
    </xf>
    <xf numFmtId="199" fontId="2" fillId="32" borderId="50" xfId="0" applyNumberFormat="1" applyFont="1" applyFill="1" applyBorder="1" applyAlignment="1" applyProtection="1">
      <alignment horizontal="center" vertical="center" wrapText="1"/>
      <protection/>
    </xf>
    <xf numFmtId="199" fontId="2" fillId="32" borderId="51" xfId="0" applyNumberFormat="1" applyFont="1" applyFill="1" applyBorder="1" applyAlignment="1" applyProtection="1">
      <alignment horizontal="center" vertical="center" wrapText="1"/>
      <protection/>
    </xf>
    <xf numFmtId="199" fontId="2" fillId="32" borderId="52" xfId="0" applyNumberFormat="1" applyFont="1" applyFill="1" applyBorder="1" applyAlignment="1" applyProtection="1">
      <alignment horizontal="center" vertical="center" wrapText="1"/>
      <protection/>
    </xf>
    <xf numFmtId="199" fontId="2" fillId="32" borderId="53" xfId="0" applyNumberFormat="1" applyFont="1" applyFill="1" applyBorder="1" applyAlignment="1" applyProtection="1">
      <alignment horizontal="center" vertical="center" wrapText="1"/>
      <protection/>
    </xf>
    <xf numFmtId="49" fontId="2" fillId="32" borderId="54" xfId="0" applyNumberFormat="1" applyFont="1" applyFill="1" applyBorder="1" applyAlignment="1" applyProtection="1">
      <alignment horizontal="center" vertical="center" wrapText="1"/>
      <protection/>
    </xf>
    <xf numFmtId="49" fontId="2" fillId="32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7" fillId="0" borderId="3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8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188" fontId="13" fillId="0" borderId="28" xfId="0" applyNumberFormat="1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>
      <alignment horizontal="center" vertical="center" wrapText="1"/>
    </xf>
    <xf numFmtId="188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left" vertical="center" wrapText="1"/>
    </xf>
    <xf numFmtId="0" fontId="21" fillId="0" borderId="61" xfId="0" applyFont="1" applyFill="1" applyBorder="1" applyAlignment="1">
      <alignment horizontal="left" vertical="center" wrapText="1"/>
    </xf>
    <xf numFmtId="0" fontId="21" fillId="0" borderId="62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20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64" xfId="0" applyFont="1" applyFill="1" applyBorder="1" applyAlignment="1">
      <alignment horizontal="center" vertical="center" wrapText="1"/>
    </xf>
    <xf numFmtId="0" fontId="21" fillId="0" borderId="25" xfId="0" applyNumberFormat="1" applyFont="1" applyFill="1" applyBorder="1" applyAlignment="1">
      <alignment horizontal="center" vertical="center" wrapText="1"/>
    </xf>
    <xf numFmtId="49" fontId="21" fillId="0" borderId="65" xfId="0" applyNumberFormat="1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wrapText="1"/>
    </xf>
    <xf numFmtId="188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90" fontId="21" fillId="0" borderId="65" xfId="0" applyNumberFormat="1" applyFont="1" applyFill="1" applyBorder="1" applyAlignment="1">
      <alignment horizontal="center" vertical="center" wrapText="1"/>
    </xf>
    <xf numFmtId="197" fontId="21" fillId="0" borderId="22" xfId="0" applyNumberFormat="1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 applyProtection="1">
      <alignment horizontal="center" vertical="center"/>
      <protection/>
    </xf>
    <xf numFmtId="197" fontId="21" fillId="0" borderId="22" xfId="0" applyNumberFormat="1" applyFont="1" applyFill="1" applyBorder="1" applyAlignment="1" applyProtection="1">
      <alignment horizontal="center" vertical="center"/>
      <protection/>
    </xf>
    <xf numFmtId="1" fontId="21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188" fontId="23" fillId="0" borderId="27" xfId="0" applyNumberFormat="1" applyFont="1" applyFill="1" applyBorder="1" applyAlignment="1" applyProtection="1">
      <alignment vertical="center"/>
      <protection/>
    </xf>
    <xf numFmtId="188" fontId="13" fillId="0" borderId="29" xfId="0" applyNumberFormat="1" applyFont="1" applyFill="1" applyBorder="1" applyAlignment="1" applyProtection="1">
      <alignment vertical="center"/>
      <protection/>
    </xf>
    <xf numFmtId="188" fontId="13" fillId="0" borderId="30" xfId="0" applyNumberFormat="1" applyFont="1" applyFill="1" applyBorder="1" applyAlignment="1" applyProtection="1">
      <alignment vertical="center"/>
      <protection/>
    </xf>
    <xf numFmtId="0" fontId="7" fillId="0" borderId="70" xfId="0" applyFont="1" applyFill="1" applyBorder="1" applyAlignment="1">
      <alignment horizontal="center" vertical="center" wrapText="1"/>
    </xf>
    <xf numFmtId="1" fontId="2" fillId="0" borderId="66" xfId="0" applyNumberFormat="1" applyFont="1" applyFill="1" applyBorder="1" applyAlignment="1">
      <alignment horizontal="center" vertical="center" wrapText="1"/>
    </xf>
    <xf numFmtId="1" fontId="21" fillId="0" borderId="71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20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49" fontId="7" fillId="32" borderId="72" xfId="0" applyNumberFormat="1" applyFont="1" applyFill="1" applyBorder="1" applyAlignment="1" applyProtection="1">
      <alignment horizontal="center" vertical="center"/>
      <protection/>
    </xf>
    <xf numFmtId="49" fontId="7" fillId="32" borderId="36" xfId="0" applyNumberFormat="1" applyFont="1" applyFill="1" applyBorder="1" applyAlignment="1" applyProtection="1">
      <alignment horizontal="center" vertical="center"/>
      <protection/>
    </xf>
    <xf numFmtId="49" fontId="7" fillId="32" borderId="73" xfId="0" applyNumberFormat="1" applyFont="1" applyFill="1" applyBorder="1" applyAlignment="1" applyProtection="1">
      <alignment horizontal="center" vertical="center"/>
      <protection/>
    </xf>
    <xf numFmtId="49" fontId="7" fillId="32" borderId="74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>
      <alignment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188" fontId="21" fillId="0" borderId="25" xfId="0" applyNumberFormat="1" applyFont="1" applyBorder="1" applyAlignment="1">
      <alignment vertical="center"/>
    </xf>
    <xf numFmtId="188" fontId="13" fillId="0" borderId="32" xfId="0" applyNumberFormat="1" applyFont="1" applyFill="1" applyBorder="1" applyAlignment="1" applyProtection="1">
      <alignment horizontal="center" vertical="center" wrapText="1"/>
      <protection/>
    </xf>
    <xf numFmtId="190" fontId="21" fillId="0" borderId="65" xfId="0" applyNumberFormat="1" applyFont="1" applyBorder="1" applyAlignment="1">
      <alignment horizontal="center" vertical="center" wrapText="1"/>
    </xf>
    <xf numFmtId="197" fontId="21" fillId="0" borderId="25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197" fontId="21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75" xfId="0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21" fillId="0" borderId="35" xfId="0" applyNumberFormat="1" applyFont="1" applyBorder="1" applyAlignment="1">
      <alignment horizontal="center" vertical="center" wrapText="1"/>
    </xf>
    <xf numFmtId="197" fontId="21" fillId="0" borderId="64" xfId="0" applyNumberFormat="1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188" fontId="21" fillId="0" borderId="64" xfId="0" applyNumberFormat="1" applyFont="1" applyFill="1" applyBorder="1" applyAlignment="1">
      <alignment vertical="center"/>
    </xf>
    <xf numFmtId="188" fontId="13" fillId="0" borderId="78" xfId="0" applyNumberFormat="1" applyFont="1" applyFill="1" applyBorder="1" applyAlignment="1" applyProtection="1">
      <alignment horizontal="center" vertical="center" wrapText="1"/>
      <protection/>
    </xf>
    <xf numFmtId="190" fontId="21" fillId="0" borderId="79" xfId="0" applyNumberFormat="1" applyFont="1" applyFill="1" applyBorder="1" applyAlignment="1">
      <alignment horizontal="center" vertical="center" wrapText="1"/>
    </xf>
    <xf numFmtId="0" fontId="21" fillId="0" borderId="80" xfId="0" applyFont="1" applyFill="1" applyBorder="1" applyAlignment="1">
      <alignment horizontal="center" vertical="center" wrapText="1"/>
    </xf>
    <xf numFmtId="197" fontId="21" fillId="0" borderId="64" xfId="0" applyNumberFormat="1" applyFont="1" applyFill="1" applyBorder="1" applyAlignment="1" applyProtection="1">
      <alignment horizontal="center" vertical="center"/>
      <protection/>
    </xf>
    <xf numFmtId="0" fontId="21" fillId="0" borderId="81" xfId="0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 applyProtection="1">
      <alignment horizontal="center" vertical="center" wrapText="1"/>
      <protection/>
    </xf>
    <xf numFmtId="190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 applyProtection="1">
      <alignment vertical="center" wrapText="1"/>
      <protection/>
    </xf>
    <xf numFmtId="190" fontId="2" fillId="0" borderId="18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 applyProtection="1">
      <alignment horizontal="center" vertical="center" wrapText="1"/>
      <protection/>
    </xf>
    <xf numFmtId="1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>
      <alignment vertical="center" wrapText="1"/>
    </xf>
    <xf numFmtId="190" fontId="7" fillId="0" borderId="18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188" fontId="2" fillId="0" borderId="22" xfId="0" applyNumberFormat="1" applyFont="1" applyFill="1" applyBorder="1" applyAlignment="1" applyProtection="1">
      <alignment vertical="center" wrapText="1"/>
      <protection/>
    </xf>
    <xf numFmtId="188" fontId="13" fillId="0" borderId="29" xfId="0" applyNumberFormat="1" applyFont="1" applyFill="1" applyBorder="1" applyAlignment="1" applyProtection="1">
      <alignment horizontal="center" vertical="center" wrapText="1"/>
      <protection/>
    </xf>
    <xf numFmtId="190" fontId="2" fillId="0" borderId="20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vertical="center" wrapText="1"/>
    </xf>
    <xf numFmtId="188" fontId="2" fillId="0" borderId="13" xfId="0" applyNumberFormat="1" applyFont="1" applyFill="1" applyBorder="1" applyAlignment="1" applyProtection="1">
      <alignment vertical="center" wrapText="1"/>
      <protection/>
    </xf>
    <xf numFmtId="19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>
      <alignment horizontal="left" vertical="center" wrapText="1"/>
    </xf>
    <xf numFmtId="188" fontId="2" fillId="0" borderId="25" xfId="0" applyNumberFormat="1" applyFont="1" applyFill="1" applyBorder="1" applyAlignment="1" applyProtection="1">
      <alignment vertical="center" wrapText="1"/>
      <protection/>
    </xf>
    <xf numFmtId="190" fontId="21" fillId="33" borderId="33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/>
    </xf>
    <xf numFmtId="1" fontId="21" fillId="33" borderId="32" xfId="0" applyNumberFormat="1" applyFont="1" applyFill="1" applyBorder="1" applyAlignment="1">
      <alignment horizontal="center" vertical="center" wrapText="1"/>
    </xf>
    <xf numFmtId="197" fontId="2" fillId="0" borderId="22" xfId="0" applyNumberFormat="1" applyFont="1" applyFill="1" applyBorder="1" applyAlignment="1" applyProtection="1">
      <alignment horizontal="center" vertical="center" wrapText="1"/>
      <protection/>
    </xf>
    <xf numFmtId="190" fontId="21" fillId="0" borderId="20" xfId="0" applyNumberFormat="1" applyFont="1" applyFill="1" applyBorder="1" applyAlignment="1">
      <alignment horizontal="center" vertical="center" wrapText="1"/>
    </xf>
    <xf numFmtId="1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horizontal="center" vertical="center" wrapText="1"/>
    </xf>
    <xf numFmtId="188" fontId="21" fillId="0" borderId="22" xfId="0" applyNumberFormat="1" applyFont="1" applyFill="1" applyBorder="1" applyAlignment="1" applyProtection="1">
      <alignment vertical="center" wrapText="1"/>
      <protection/>
    </xf>
    <xf numFmtId="188" fontId="21" fillId="0" borderId="13" xfId="0" applyNumberFormat="1" applyFont="1" applyFill="1" applyBorder="1" applyAlignment="1" applyProtection="1">
      <alignment vertical="center" wrapText="1"/>
      <protection/>
    </xf>
    <xf numFmtId="190" fontId="21" fillId="0" borderId="17" xfId="0" applyNumberFormat="1" applyFont="1" applyFill="1" applyBorder="1" applyAlignment="1">
      <alignment horizontal="center" vertical="center" wrapText="1"/>
    </xf>
    <xf numFmtId="1" fontId="21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88" fontId="2" fillId="0" borderId="19" xfId="0" applyNumberFormat="1" applyFont="1" applyBorder="1" applyAlignment="1">
      <alignment vertical="center" wrapText="1"/>
    </xf>
    <xf numFmtId="188" fontId="13" fillId="0" borderId="27" xfId="0" applyNumberFormat="1" applyFont="1" applyFill="1" applyBorder="1" applyAlignment="1" applyProtection="1">
      <alignment vertical="center" wrapText="1"/>
      <protection/>
    </xf>
    <xf numFmtId="190" fontId="21" fillId="0" borderId="18" xfId="0" applyNumberFormat="1" applyFont="1" applyBorder="1" applyAlignment="1">
      <alignment horizontal="center" vertical="center" wrapText="1"/>
    </xf>
    <xf numFmtId="197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21" fillId="0" borderId="82" xfId="0" applyFont="1" applyFill="1" applyBorder="1" applyAlignment="1">
      <alignment vertical="center" wrapText="1"/>
    </xf>
    <xf numFmtId="188" fontId="21" fillId="0" borderId="64" xfId="0" applyNumberFormat="1" applyFont="1" applyFill="1" applyBorder="1" applyAlignment="1" applyProtection="1">
      <alignment vertical="center" wrapText="1"/>
      <protection/>
    </xf>
    <xf numFmtId="190" fontId="21" fillId="0" borderId="76" xfId="0" applyNumberFormat="1" applyFont="1" applyFill="1" applyBorder="1" applyAlignment="1">
      <alignment horizontal="center" vertical="center" wrapText="1"/>
    </xf>
    <xf numFmtId="0" fontId="21" fillId="0" borderId="64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 applyProtection="1">
      <alignment horizontal="center" vertical="center" wrapText="1"/>
      <protection/>
    </xf>
    <xf numFmtId="49" fontId="2" fillId="0" borderId="82" xfId="0" applyNumberFormat="1" applyFont="1" applyFill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8" fontId="2" fillId="0" borderId="13" xfId="0" applyNumberFormat="1" applyFont="1" applyBorder="1" applyAlignment="1">
      <alignment vertical="center" wrapText="1"/>
    </xf>
    <xf numFmtId="190" fontId="21" fillId="0" borderId="17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34" xfId="0" applyNumberFormat="1" applyFont="1" applyFill="1" applyBorder="1" applyAlignment="1" applyProtection="1">
      <alignment horizontal="center" vertical="center" wrapText="1"/>
      <protection/>
    </xf>
    <xf numFmtId="49" fontId="7" fillId="0" borderId="8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190" fontId="7" fillId="0" borderId="36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2" fillId="0" borderId="7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190" fontId="7" fillId="0" borderId="84" xfId="0" applyNumberFormat="1" applyFont="1" applyFill="1" applyBorder="1" applyAlignment="1">
      <alignment horizontal="center" vertical="center"/>
    </xf>
    <xf numFmtId="1" fontId="7" fillId="0" borderId="85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15" xfId="0" applyNumberFormat="1" applyFont="1" applyFill="1" applyBorder="1" applyAlignment="1" applyProtection="1">
      <alignment horizontal="center" vertical="center"/>
      <protection/>
    </xf>
    <xf numFmtId="1" fontId="11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textRotation="90"/>
    </xf>
    <xf numFmtId="0" fontId="2" fillId="0" borderId="89" xfId="0" applyFont="1" applyBorder="1" applyAlignment="1">
      <alignment horizontal="center" vertical="center" textRotation="90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49" fontId="6" fillId="0" borderId="81" xfId="53" applyNumberFormat="1" applyFont="1" applyBorder="1" applyAlignment="1" applyProtection="1">
      <alignment horizontal="left" vertical="center" wrapText="1"/>
      <protection locked="0"/>
    </xf>
    <xf numFmtId="49" fontId="6" fillId="0" borderId="86" xfId="53" applyNumberFormat="1" applyFont="1" applyBorder="1" applyAlignment="1" applyProtection="1">
      <alignment horizontal="left" vertical="center" wrapText="1"/>
      <protection locked="0"/>
    </xf>
    <xf numFmtId="49" fontId="6" fillId="0" borderId="77" xfId="53" applyNumberFormat="1" applyFont="1" applyBorder="1" applyAlignment="1" applyProtection="1">
      <alignment horizontal="left" vertical="center" wrapText="1"/>
      <protection locked="0"/>
    </xf>
    <xf numFmtId="49" fontId="6" fillId="0" borderId="75" xfId="53" applyNumberFormat="1" applyFont="1" applyBorder="1" applyAlignment="1" applyProtection="1">
      <alignment horizontal="left" vertical="center" wrapText="1"/>
      <protection locked="0"/>
    </xf>
    <xf numFmtId="49" fontId="6" fillId="0" borderId="87" xfId="53" applyNumberFormat="1" applyFont="1" applyBorder="1" applyAlignment="1" applyProtection="1">
      <alignment horizontal="left" vertical="center" wrapText="1"/>
      <protection locked="0"/>
    </xf>
    <xf numFmtId="49" fontId="6" fillId="0" borderId="24" xfId="53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 shrinkToFi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0" fillId="0" borderId="81" xfId="53" applyFont="1" applyBorder="1" applyAlignment="1">
      <alignment horizontal="center" vertical="center" wrapText="1"/>
      <protection/>
    </xf>
    <xf numFmtId="0" fontId="20" fillId="0" borderId="77" xfId="53" applyFont="1" applyBorder="1" applyAlignment="1">
      <alignment horizontal="center" vertical="center" wrapText="1"/>
      <protection/>
    </xf>
    <xf numFmtId="0" fontId="20" fillId="0" borderId="107" xfId="53" applyFont="1" applyBorder="1" applyAlignment="1">
      <alignment horizontal="center" vertical="center" wrapText="1"/>
      <protection/>
    </xf>
    <xf numFmtId="0" fontId="20" fillId="0" borderId="43" xfId="53" applyFont="1" applyBorder="1" applyAlignment="1">
      <alignment horizontal="center" vertical="center" wrapText="1"/>
      <protection/>
    </xf>
    <xf numFmtId="0" fontId="20" fillId="0" borderId="75" xfId="53" applyFont="1" applyBorder="1" applyAlignment="1">
      <alignment horizontal="center" vertical="center" wrapText="1"/>
      <protection/>
    </xf>
    <xf numFmtId="0" fontId="20" fillId="0" borderId="24" xfId="53" applyFont="1" applyBorder="1" applyAlignment="1">
      <alignment horizontal="center" vertical="center" wrapText="1"/>
      <protection/>
    </xf>
    <xf numFmtId="0" fontId="8" fillId="0" borderId="81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81" xfId="53" applyFont="1" applyBorder="1" applyAlignment="1">
      <alignment horizontal="center" vertical="center" wrapText="1"/>
      <protection/>
    </xf>
    <xf numFmtId="0" fontId="8" fillId="0" borderId="86" xfId="53" applyFont="1" applyBorder="1" applyAlignment="1">
      <alignment horizontal="center" vertical="center" wrapText="1"/>
      <protection/>
    </xf>
    <xf numFmtId="0" fontId="8" fillId="0" borderId="77" xfId="53" applyFont="1" applyBorder="1" applyAlignment="1">
      <alignment horizontal="center" vertical="center" wrapText="1"/>
      <protection/>
    </xf>
    <xf numFmtId="0" fontId="8" fillId="0" borderId="107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43" xfId="53" applyFont="1" applyBorder="1" applyAlignment="1">
      <alignment horizontal="center" vertical="center" wrapText="1"/>
      <protection/>
    </xf>
    <xf numFmtId="0" fontId="8" fillId="0" borderId="75" xfId="53" applyFont="1" applyBorder="1" applyAlignment="1">
      <alignment horizontal="center" vertical="center" wrapText="1"/>
      <protection/>
    </xf>
    <xf numFmtId="0" fontId="8" fillId="0" borderId="87" xfId="53" applyFont="1" applyBorder="1" applyAlignment="1">
      <alignment horizontal="center" vertical="center" wrapText="1"/>
      <protection/>
    </xf>
    <xf numFmtId="0" fontId="8" fillId="0" borderId="24" xfId="53" applyFont="1" applyBorder="1" applyAlignment="1">
      <alignment horizontal="center" vertical="center" wrapText="1"/>
      <protection/>
    </xf>
    <xf numFmtId="49" fontId="8" fillId="0" borderId="81" xfId="53" applyNumberFormat="1" applyFont="1" applyBorder="1" applyAlignment="1">
      <alignment horizontal="center" vertical="center" wrapText="1"/>
      <protection/>
    </xf>
    <xf numFmtId="49" fontId="8" fillId="0" borderId="86" xfId="53" applyNumberFormat="1" applyFont="1" applyBorder="1" applyAlignment="1">
      <alignment horizontal="center" vertical="center" wrapText="1"/>
      <protection/>
    </xf>
    <xf numFmtId="49" fontId="8" fillId="0" borderId="77" xfId="53" applyNumberFormat="1" applyFont="1" applyBorder="1" applyAlignment="1">
      <alignment horizontal="center" vertical="center" wrapText="1"/>
      <protection/>
    </xf>
    <xf numFmtId="49" fontId="8" fillId="0" borderId="75" xfId="53" applyNumberFormat="1" applyFont="1" applyBorder="1" applyAlignment="1">
      <alignment horizontal="center" vertical="center" wrapText="1"/>
      <protection/>
    </xf>
    <xf numFmtId="49" fontId="8" fillId="0" borderId="87" xfId="53" applyNumberFormat="1" applyFont="1" applyBorder="1" applyAlignment="1">
      <alignment horizontal="center" vertical="center" wrapText="1"/>
      <protection/>
    </xf>
    <xf numFmtId="49" fontId="8" fillId="0" borderId="24" xfId="53" applyNumberFormat="1" applyFont="1" applyBorder="1" applyAlignment="1">
      <alignment horizontal="center" vertical="center" wrapText="1"/>
      <protection/>
    </xf>
    <xf numFmtId="49" fontId="8" fillId="0" borderId="81" xfId="0" applyNumberFormat="1" applyFont="1" applyBorder="1" applyAlignment="1">
      <alignment horizontal="center" vertical="center" wrapText="1"/>
    </xf>
    <xf numFmtId="49" fontId="8" fillId="0" borderId="86" xfId="0" applyNumberFormat="1" applyFont="1" applyBorder="1" applyAlignment="1">
      <alignment horizontal="center" vertical="center" wrapText="1"/>
    </xf>
    <xf numFmtId="49" fontId="8" fillId="0" borderId="77" xfId="0" applyNumberFormat="1" applyFont="1" applyBorder="1" applyAlignment="1">
      <alignment horizontal="center" vertical="center" wrapText="1"/>
    </xf>
    <xf numFmtId="49" fontId="8" fillId="0" borderId="107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87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6" fillId="0" borderId="66" xfId="53" applyNumberFormat="1" applyFont="1" applyBorder="1" applyAlignment="1" applyProtection="1">
      <alignment horizontal="left" vertical="center" wrapText="1"/>
      <protection locked="0"/>
    </xf>
    <xf numFmtId="49" fontId="6" fillId="0" borderId="61" xfId="53" applyNumberFormat="1" applyFont="1" applyBorder="1" applyAlignment="1" applyProtection="1">
      <alignment horizontal="left" vertical="center" wrapText="1"/>
      <protection locked="0"/>
    </xf>
    <xf numFmtId="49" fontId="6" fillId="0" borderId="21" xfId="53" applyNumberFormat="1" applyFont="1" applyBorder="1" applyAlignment="1" applyProtection="1">
      <alignment horizontal="left" vertical="center" wrapText="1"/>
      <protection locked="0"/>
    </xf>
    <xf numFmtId="0" fontId="6" fillId="33" borderId="66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6" fillId="0" borderId="81" xfId="53" applyFont="1" applyBorder="1" applyAlignment="1">
      <alignment horizontal="center" vertical="center" wrapText="1"/>
      <protection/>
    </xf>
    <xf numFmtId="0" fontId="6" fillId="0" borderId="86" xfId="53" applyFont="1" applyBorder="1" applyAlignment="1">
      <alignment horizontal="center" vertical="center" wrapText="1"/>
      <protection/>
    </xf>
    <xf numFmtId="0" fontId="6" fillId="0" borderId="77" xfId="53" applyFont="1" applyBorder="1" applyAlignment="1">
      <alignment horizontal="center" vertical="center" wrapText="1"/>
      <protection/>
    </xf>
    <xf numFmtId="0" fontId="6" fillId="0" borderId="75" xfId="53" applyFont="1" applyBorder="1" applyAlignment="1">
      <alignment horizontal="center" vertical="center" wrapText="1"/>
      <protection/>
    </xf>
    <xf numFmtId="0" fontId="6" fillId="0" borderId="87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 vertical="center" wrapText="1"/>
      <protection/>
    </xf>
    <xf numFmtId="0" fontId="2" fillId="0" borderId="6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right" vertical="center"/>
      <protection/>
    </xf>
    <xf numFmtId="0" fontId="7" fillId="0" borderId="22" xfId="0" applyFont="1" applyBorder="1" applyAlignment="1" applyProtection="1">
      <alignment horizontal="right" vertical="center"/>
      <protection/>
    </xf>
    <xf numFmtId="0" fontId="7" fillId="0" borderId="29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right" vertical="center"/>
      <protection/>
    </xf>
    <xf numFmtId="0" fontId="7" fillId="0" borderId="30" xfId="0" applyFont="1" applyBorder="1" applyAlignment="1" applyProtection="1">
      <alignment horizontal="right" vertical="center"/>
      <protection/>
    </xf>
    <xf numFmtId="0" fontId="7" fillId="0" borderId="66" xfId="0" applyFont="1" applyBorder="1" applyAlignment="1" applyProtection="1">
      <alignment horizontal="right" vertical="center"/>
      <protection/>
    </xf>
    <xf numFmtId="0" fontId="7" fillId="0" borderId="71" xfId="0" applyFont="1" applyBorder="1" applyAlignment="1" applyProtection="1">
      <alignment horizontal="right" vertical="center"/>
      <protection/>
    </xf>
    <xf numFmtId="0" fontId="7" fillId="0" borderId="104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49" fontId="7" fillId="0" borderId="8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0" xfId="0" applyNumberFormat="1" applyFont="1" applyFill="1" applyBorder="1" applyAlignment="1">
      <alignment horizontal="center" vertical="center" wrapText="1"/>
    </xf>
    <xf numFmtId="199" fontId="2" fillId="32" borderId="111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12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13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49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14" xfId="0" applyNumberFormat="1" applyFont="1" applyFill="1" applyBorder="1" applyAlignment="1" applyProtection="1">
      <alignment horizontal="center" vertical="center" wrapText="1"/>
      <protection/>
    </xf>
    <xf numFmtId="0" fontId="0" fillId="32" borderId="99" xfId="0" applyFill="1" applyBorder="1" applyAlignment="1">
      <alignment horizontal="center" vertical="center" wrapText="1"/>
    </xf>
    <xf numFmtId="200" fontId="11" fillId="0" borderId="72" xfId="0" applyNumberFormat="1" applyFont="1" applyFill="1" applyBorder="1" applyAlignment="1" applyProtection="1">
      <alignment horizontal="center" vertical="center" wrapText="1"/>
      <protection/>
    </xf>
    <xf numFmtId="200" fontId="11" fillId="0" borderId="36" xfId="0" applyNumberFormat="1" applyFont="1" applyFill="1" applyBorder="1" applyAlignment="1" applyProtection="1">
      <alignment horizontal="center" vertical="center" wrapText="1"/>
      <protection/>
    </xf>
    <xf numFmtId="200" fontId="11" fillId="0" borderId="73" xfId="0" applyNumberFormat="1" applyFont="1" applyFill="1" applyBorder="1" applyAlignment="1" applyProtection="1">
      <alignment horizontal="center" vertical="center" wrapText="1"/>
      <protection/>
    </xf>
    <xf numFmtId="49" fontId="7" fillId="32" borderId="72" xfId="0" applyNumberFormat="1" applyFont="1" applyFill="1" applyBorder="1" applyAlignment="1" applyProtection="1">
      <alignment horizontal="center" vertical="center"/>
      <protection/>
    </xf>
    <xf numFmtId="49" fontId="7" fillId="32" borderId="36" xfId="0" applyNumberFormat="1" applyFont="1" applyFill="1" applyBorder="1" applyAlignment="1" applyProtection="1">
      <alignment horizontal="center" vertical="center"/>
      <protection/>
    </xf>
    <xf numFmtId="49" fontId="7" fillId="32" borderId="73" xfId="0" applyNumberFormat="1" applyFont="1" applyFill="1" applyBorder="1" applyAlignment="1" applyProtection="1">
      <alignment horizontal="center" vertical="center"/>
      <protection/>
    </xf>
    <xf numFmtId="0" fontId="0" fillId="32" borderId="115" xfId="0" applyFill="1" applyBorder="1" applyAlignment="1">
      <alignment horizontal="center" vertical="center" wrapText="1"/>
    </xf>
    <xf numFmtId="0" fontId="0" fillId="32" borderId="116" xfId="0" applyFill="1" applyBorder="1" applyAlignment="1">
      <alignment horizontal="center" vertical="center" wrapText="1"/>
    </xf>
    <xf numFmtId="49" fontId="2" fillId="0" borderId="117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11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12" xfId="0" applyNumberFormat="1" applyFont="1" applyFill="1" applyBorder="1" applyAlignment="1" applyProtection="1">
      <alignment horizontal="center" vertical="center" textRotation="90" wrapText="1"/>
      <protection/>
    </xf>
    <xf numFmtId="199" fontId="2" fillId="0" borderId="118" xfId="0" applyNumberFormat="1" applyFont="1" applyFill="1" applyBorder="1" applyAlignment="1" applyProtection="1">
      <alignment horizontal="center" vertical="center" wrapText="1"/>
      <protection/>
    </xf>
    <xf numFmtId="199" fontId="2" fillId="0" borderId="119" xfId="0" applyNumberFormat="1" applyFont="1" applyFill="1" applyBorder="1" applyAlignment="1" applyProtection="1">
      <alignment horizontal="center" vertical="center" wrapText="1"/>
      <protection/>
    </xf>
    <xf numFmtId="0" fontId="1" fillId="32" borderId="35" xfId="0" applyNumberFormat="1" applyFont="1" applyFill="1" applyBorder="1" applyAlignment="1" applyProtection="1">
      <alignment horizontal="center" vertical="center" wrapText="1"/>
      <protection/>
    </xf>
    <xf numFmtId="0" fontId="1" fillId="32" borderId="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>
      <alignment horizontal="center" vertical="center" wrapText="1"/>
    </xf>
    <xf numFmtId="0" fontId="0" fillId="32" borderId="120" xfId="0" applyFont="1" applyFill="1" applyBorder="1" applyAlignment="1">
      <alignment horizontal="center" vertical="center" wrapText="1"/>
    </xf>
    <xf numFmtId="0" fontId="1" fillId="32" borderId="121" xfId="0" applyNumberFormat="1" applyFont="1" applyFill="1" applyBorder="1" applyAlignment="1" applyProtection="1">
      <alignment horizontal="center" vertical="center" wrapText="1"/>
      <protection/>
    </xf>
    <xf numFmtId="0" fontId="1" fillId="32" borderId="122" xfId="0" applyNumberFormat="1" applyFont="1" applyFill="1" applyBorder="1" applyAlignment="1" applyProtection="1">
      <alignment horizontal="center" vertical="center" wrapText="1"/>
      <protection/>
    </xf>
    <xf numFmtId="0" fontId="0" fillId="32" borderId="122" xfId="0" applyFont="1" applyFill="1" applyBorder="1" applyAlignment="1">
      <alignment horizontal="center" vertical="center" wrapText="1"/>
    </xf>
    <xf numFmtId="0" fontId="0" fillId="32" borderId="123" xfId="0" applyFont="1" applyFill="1" applyBorder="1" applyAlignment="1">
      <alignment horizontal="center" vertical="center" wrapText="1"/>
    </xf>
    <xf numFmtId="199" fontId="2" fillId="32" borderId="123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24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125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Border="1" applyAlignment="1">
      <alignment horizontal="center" wrapText="1"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19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49" fontId="7" fillId="0" borderId="72" xfId="0" applyNumberFormat="1" applyFont="1" applyFill="1" applyBorder="1" applyAlignment="1" applyProtection="1">
      <alignment horizontal="center" vertical="center"/>
      <protection/>
    </xf>
    <xf numFmtId="49" fontId="7" fillId="0" borderId="36" xfId="0" applyNumberFormat="1" applyFont="1" applyFill="1" applyBorder="1" applyAlignment="1" applyProtection="1">
      <alignment horizontal="center" vertical="center"/>
      <protection/>
    </xf>
    <xf numFmtId="49" fontId="7" fillId="0" borderId="74" xfId="0" applyNumberFormat="1" applyFont="1" applyFill="1" applyBorder="1" applyAlignment="1" applyProtection="1">
      <alignment horizontal="center" vertical="center"/>
      <protection/>
    </xf>
    <xf numFmtId="49" fontId="7" fillId="0" borderId="126" xfId="0" applyNumberFormat="1" applyFont="1" applyFill="1" applyBorder="1" applyAlignment="1" applyProtection="1">
      <alignment horizontal="center" vertical="center"/>
      <protection/>
    </xf>
    <xf numFmtId="49" fontId="2" fillId="32" borderId="26" xfId="0" applyNumberFormat="1" applyFont="1" applyFill="1" applyBorder="1" applyAlignment="1" applyProtection="1">
      <alignment horizontal="center" vertical="center" wrapText="1"/>
      <protection/>
    </xf>
    <xf numFmtId="49" fontId="2" fillId="32" borderId="19" xfId="0" applyNumberFormat="1" applyFont="1" applyFill="1" applyBorder="1" applyAlignment="1" applyProtection="1">
      <alignment horizontal="center" vertical="center" wrapText="1"/>
      <protection/>
    </xf>
    <xf numFmtId="49" fontId="2" fillId="32" borderId="27" xfId="0" applyNumberFormat="1" applyFont="1" applyFill="1" applyBorder="1" applyAlignment="1" applyProtection="1">
      <alignment horizontal="center" vertical="center" wrapText="1"/>
      <protection/>
    </xf>
    <xf numFmtId="49" fontId="59" fillId="32" borderId="28" xfId="0" applyNumberFormat="1" applyFont="1" applyFill="1" applyBorder="1" applyAlignment="1" applyProtection="1">
      <alignment horizontal="center" vertical="center" wrapText="1"/>
      <protection/>
    </xf>
    <xf numFmtId="49" fontId="59" fillId="32" borderId="22" xfId="0" applyNumberFormat="1" applyFont="1" applyFill="1" applyBorder="1" applyAlignment="1" applyProtection="1">
      <alignment horizontal="center" vertical="center" wrapText="1"/>
      <protection/>
    </xf>
    <xf numFmtId="49" fontId="59" fillId="32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/>
      <protection/>
    </xf>
    <xf numFmtId="199" fontId="2" fillId="32" borderId="121" xfId="0" applyNumberFormat="1" applyFont="1" applyFill="1" applyBorder="1" applyAlignment="1" applyProtection="1">
      <alignment horizontal="center" vertical="center" wrapText="1"/>
      <protection/>
    </xf>
    <xf numFmtId="199" fontId="2" fillId="32" borderId="122" xfId="0" applyNumberFormat="1" applyFont="1" applyFill="1" applyBorder="1" applyAlignment="1" applyProtection="1">
      <alignment horizontal="center" vertical="center" wrapText="1"/>
      <protection/>
    </xf>
    <xf numFmtId="0" fontId="0" fillId="32" borderId="122" xfId="0" applyFill="1" applyBorder="1" applyAlignment="1">
      <alignment horizontal="center" vertical="center" wrapText="1"/>
    </xf>
    <xf numFmtId="199" fontId="2" fillId="32" borderId="115" xfId="0" applyNumberFormat="1" applyFont="1" applyFill="1" applyBorder="1" applyAlignment="1" applyProtection="1">
      <alignment horizontal="center" vertical="center" wrapText="1"/>
      <protection/>
    </xf>
    <xf numFmtId="199" fontId="2" fillId="32" borderId="116" xfId="0" applyNumberFormat="1" applyFont="1" applyFill="1" applyBorder="1" applyAlignment="1" applyProtection="1">
      <alignment horizontal="center" vertical="center" wrapText="1"/>
      <protection/>
    </xf>
    <xf numFmtId="199" fontId="2" fillId="32" borderId="114" xfId="0" applyNumberFormat="1" applyFont="1" applyFill="1" applyBorder="1" applyAlignment="1" applyProtection="1">
      <alignment horizontal="center" vertical="center" textRotation="90" wrapText="1"/>
      <protection/>
    </xf>
    <xf numFmtId="199" fontId="2" fillId="32" borderId="48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27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26" xfId="0" applyFont="1" applyBorder="1" applyAlignment="1">
      <alignment horizontal="center" vertical="center" wrapText="1"/>
    </xf>
    <xf numFmtId="1" fontId="7" fillId="32" borderId="0" xfId="0" applyNumberFormat="1" applyFont="1" applyFill="1" applyBorder="1" applyAlignment="1">
      <alignment horizontal="center" vertical="center" wrapText="1"/>
    </xf>
    <xf numFmtId="0" fontId="0" fillId="32" borderId="0" xfId="0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0" xfId="0" applyNumberFormat="1" applyFont="1" applyFill="1" applyBorder="1" applyAlignment="1">
      <alignment horizontal="center" vertical="center" wrapText="1"/>
    </xf>
    <xf numFmtId="199" fontId="7" fillId="0" borderId="72" xfId="0" applyNumberFormat="1" applyFont="1" applyFill="1" applyBorder="1" applyAlignment="1" applyProtection="1">
      <alignment horizontal="center" vertical="center" wrapText="1"/>
      <protection/>
    </xf>
    <xf numFmtId="199" fontId="7" fillId="0" borderId="36" xfId="0" applyNumberFormat="1" applyFont="1" applyFill="1" applyBorder="1" applyAlignment="1" applyProtection="1">
      <alignment horizontal="center" vertical="center" wrapText="1"/>
      <protection/>
    </xf>
    <xf numFmtId="199" fontId="7" fillId="0" borderId="73" xfId="0" applyNumberFormat="1" applyFont="1" applyFill="1" applyBorder="1" applyAlignment="1" applyProtection="1">
      <alignment horizontal="center" vertical="center" wrapText="1"/>
      <protection/>
    </xf>
    <xf numFmtId="49" fontId="7" fillId="21" borderId="72" xfId="0" applyNumberFormat="1" applyFont="1" applyFill="1" applyBorder="1" applyAlignment="1">
      <alignment horizontal="center" vertical="center" wrapText="1"/>
    </xf>
    <xf numFmtId="49" fontId="7" fillId="21" borderId="3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6"/>
  <sheetViews>
    <sheetView view="pageBreakPreview" zoomScale="75" zoomScaleNormal="50" zoomScaleSheetLayoutView="75" zoomScalePageLayoutView="0" workbookViewId="0" topLeftCell="A1">
      <selection activeCell="L11" sqref="L11:AJ11"/>
    </sheetView>
  </sheetViews>
  <sheetFormatPr defaultColWidth="3.25390625" defaultRowHeight="12.75"/>
  <cols>
    <col min="1" max="1" width="4.25390625" style="1" customWidth="1"/>
    <col min="2" max="3" width="3.875" style="1" customWidth="1"/>
    <col min="4" max="4" width="4.375" style="1" customWidth="1"/>
    <col min="5" max="5" width="3.75390625" style="1" customWidth="1"/>
    <col min="6" max="6" width="4.25390625" style="1" customWidth="1"/>
    <col min="7" max="7" width="5.625" style="1" customWidth="1"/>
    <col min="8" max="8" width="5.375" style="1" customWidth="1"/>
    <col min="9" max="9" width="4.375" style="1" customWidth="1"/>
    <col min="10" max="10" width="5.375" style="1" customWidth="1"/>
    <col min="11" max="13" width="5.00390625" style="1" customWidth="1"/>
    <col min="14" max="14" width="4.25390625" style="1" customWidth="1"/>
    <col min="15" max="15" width="5.125" style="1" customWidth="1"/>
    <col min="16" max="16" width="3.25390625" style="1" customWidth="1"/>
    <col min="17" max="17" width="5.375" style="1" customWidth="1"/>
    <col min="18" max="18" width="4.875" style="1" customWidth="1"/>
    <col min="19" max="19" width="5.00390625" style="1" customWidth="1"/>
    <col min="20" max="21" width="3.25390625" style="1" customWidth="1"/>
    <col min="22" max="22" width="4.875" style="1" customWidth="1"/>
    <col min="23" max="26" width="3.25390625" style="1" customWidth="1"/>
    <col min="27" max="27" width="4.00390625" style="1" customWidth="1"/>
    <col min="28" max="28" width="4.375" style="1" customWidth="1"/>
    <col min="29" max="30" width="4.125" style="1" customWidth="1"/>
    <col min="31" max="31" width="4.375" style="1" customWidth="1"/>
    <col min="32" max="32" width="3.75390625" style="1" customWidth="1"/>
    <col min="33" max="33" width="4.25390625" style="1" customWidth="1"/>
    <col min="34" max="34" width="4.875" style="1" customWidth="1"/>
    <col min="35" max="38" width="3.25390625" style="1" customWidth="1"/>
    <col min="39" max="39" width="5.375" style="1" customWidth="1"/>
    <col min="40" max="41" width="5.25390625" style="1" customWidth="1"/>
    <col min="42" max="42" width="4.875" style="1" customWidth="1"/>
    <col min="43" max="43" width="4.375" style="1" customWidth="1"/>
    <col min="44" max="44" width="5.125" style="1" customWidth="1"/>
    <col min="45" max="45" width="4.375" style="1" customWidth="1"/>
    <col min="46" max="46" width="3.25390625" style="1" customWidth="1"/>
    <col min="47" max="47" width="4.625" style="1" customWidth="1"/>
    <col min="48" max="48" width="4.375" style="1" customWidth="1"/>
    <col min="49" max="16384" width="3.25390625" style="1" customWidth="1"/>
  </cols>
  <sheetData>
    <row r="1" spans="1:53" ht="18.75">
      <c r="A1" s="400" t="s">
        <v>15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</row>
    <row r="2" spans="12:53" ht="22.5">
      <c r="L2" s="404" t="s">
        <v>45</v>
      </c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2"/>
      <c r="AL2" s="403"/>
      <c r="AM2" s="403"/>
      <c r="AN2" s="403"/>
      <c r="AO2" s="403"/>
      <c r="AP2" s="403"/>
      <c r="AQ2" s="403"/>
      <c r="AR2" s="403"/>
      <c r="AS2" s="403"/>
      <c r="AT2" s="403"/>
      <c r="AU2" s="403"/>
      <c r="AV2" s="403"/>
      <c r="AW2" s="403"/>
      <c r="AX2" s="403"/>
      <c r="AY2" s="403"/>
      <c r="AZ2" s="403"/>
      <c r="BA2" s="403"/>
    </row>
    <row r="3" spans="1:53" ht="23.25" customHeight="1">
      <c r="A3" s="399" t="s">
        <v>27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401" t="s">
        <v>16</v>
      </c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</row>
    <row r="4" spans="1:53" ht="18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7"/>
      <c r="M4" s="27"/>
      <c r="N4" s="407" t="s">
        <v>17</v>
      </c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27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</row>
    <row r="5" spans="1:53" s="4" customFormat="1" ht="21.75" customHeight="1">
      <c r="A5" s="400" t="s">
        <v>102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394" t="s">
        <v>48</v>
      </c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5" t="s">
        <v>114</v>
      </c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</row>
    <row r="6" spans="12:53" s="4" customFormat="1" ht="18.75" customHeight="1">
      <c r="L6" s="409" t="s">
        <v>110</v>
      </c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</row>
    <row r="7" spans="1:53" s="4" customFormat="1" ht="18.75" customHeight="1">
      <c r="A7" s="400" t="s">
        <v>103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394" t="s">
        <v>111</v>
      </c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5" t="s">
        <v>49</v>
      </c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396"/>
      <c r="AY7" s="396"/>
      <c r="AZ7" s="396"/>
      <c r="BA7" s="396"/>
    </row>
    <row r="8" spans="12:53" s="4" customFormat="1" ht="18.75" customHeight="1">
      <c r="L8" s="395" t="s">
        <v>112</v>
      </c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7" t="s">
        <v>50</v>
      </c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</row>
    <row r="9" spans="12:53" s="4" customFormat="1" ht="16.5" customHeight="1"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7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</row>
    <row r="10" spans="12:53" s="4" customFormat="1" ht="16.5" customHeight="1">
      <c r="L10" s="365" t="s">
        <v>137</v>
      </c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247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</row>
    <row r="11" spans="12:53" s="4" customFormat="1" ht="24.75" customHeight="1">
      <c r="L11" s="365" t="s">
        <v>125</v>
      </c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247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</row>
    <row r="12" spans="12:53" s="4" customFormat="1" ht="18.75" customHeight="1">
      <c r="L12" s="394" t="s">
        <v>113</v>
      </c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7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37:53" s="4" customFormat="1" ht="18.75" customHeight="1"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 s="4" customFormat="1" ht="18.75" customHeight="1">
      <c r="A14" s="405" t="s">
        <v>51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</row>
    <row r="15" spans="1:54" s="4" customFormat="1" ht="18.75" customHeight="1" thickBot="1">
      <c r="A15" s="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6"/>
      <c r="R15" s="6"/>
      <c r="S15" s="6"/>
      <c r="T15" s="6"/>
      <c r="U15" s="6"/>
      <c r="V15" s="6"/>
      <c r="W15" s="26"/>
      <c r="X15" s="26"/>
      <c r="Y15" s="26"/>
      <c r="Z15" s="26"/>
      <c r="AA15" s="26"/>
      <c r="AB15" s="26"/>
      <c r="AC15" s="26"/>
      <c r="AD15" s="2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30"/>
      <c r="AR15" s="30"/>
      <c r="AS15" s="30"/>
      <c r="AT15" s="26"/>
      <c r="AU15" s="26"/>
      <c r="AV15" s="26"/>
      <c r="AW15" s="26"/>
      <c r="AX15" s="26"/>
      <c r="AY15" s="26"/>
      <c r="AZ15" s="26"/>
      <c r="BA15" s="26"/>
      <c r="BB15" s="1"/>
    </row>
    <row r="16" spans="1:54" s="4" customFormat="1" ht="18.75">
      <c r="A16" s="383" t="s">
        <v>12</v>
      </c>
      <c r="B16" s="385" t="s">
        <v>0</v>
      </c>
      <c r="C16" s="386"/>
      <c r="D16" s="386"/>
      <c r="E16" s="387"/>
      <c r="F16" s="385" t="s">
        <v>1</v>
      </c>
      <c r="G16" s="386"/>
      <c r="H16" s="386"/>
      <c r="I16" s="387"/>
      <c r="J16" s="385" t="s">
        <v>2</v>
      </c>
      <c r="K16" s="386"/>
      <c r="L16" s="386"/>
      <c r="M16" s="386"/>
      <c r="N16" s="387"/>
      <c r="O16" s="385" t="s">
        <v>3</v>
      </c>
      <c r="P16" s="386"/>
      <c r="Q16" s="386"/>
      <c r="R16" s="387"/>
      <c r="S16" s="385" t="s">
        <v>4</v>
      </c>
      <c r="T16" s="386"/>
      <c r="U16" s="386"/>
      <c r="V16" s="386"/>
      <c r="W16" s="387"/>
      <c r="X16" s="385" t="s">
        <v>5</v>
      </c>
      <c r="Y16" s="386"/>
      <c r="Z16" s="386"/>
      <c r="AA16" s="387"/>
      <c r="AB16" s="385" t="s">
        <v>6</v>
      </c>
      <c r="AC16" s="386"/>
      <c r="AD16" s="386"/>
      <c r="AE16" s="387"/>
      <c r="AF16" s="385" t="s">
        <v>7</v>
      </c>
      <c r="AG16" s="386"/>
      <c r="AH16" s="386"/>
      <c r="AI16" s="387"/>
      <c r="AJ16" s="385" t="s">
        <v>8</v>
      </c>
      <c r="AK16" s="386"/>
      <c r="AL16" s="386"/>
      <c r="AM16" s="386"/>
      <c r="AN16" s="387"/>
      <c r="AO16" s="385" t="s">
        <v>9</v>
      </c>
      <c r="AP16" s="386"/>
      <c r="AQ16" s="386"/>
      <c r="AR16" s="387"/>
      <c r="AS16" s="385" t="s">
        <v>10</v>
      </c>
      <c r="AT16" s="386"/>
      <c r="AU16" s="386"/>
      <c r="AV16" s="386"/>
      <c r="AW16" s="411"/>
      <c r="AX16" s="412" t="s">
        <v>11</v>
      </c>
      <c r="AY16" s="413"/>
      <c r="AZ16" s="413"/>
      <c r="BA16" s="414"/>
      <c r="BB16" s="26"/>
    </row>
    <row r="17" spans="1:53" s="4" customFormat="1" ht="18" customHeight="1" thickBot="1">
      <c r="A17" s="384"/>
      <c r="B17" s="184">
        <v>1</v>
      </c>
      <c r="C17" s="185">
        <v>2</v>
      </c>
      <c r="D17" s="186">
        <v>3</v>
      </c>
      <c r="E17" s="186">
        <v>4</v>
      </c>
      <c r="F17" s="184">
        <v>5</v>
      </c>
      <c r="G17" s="185">
        <v>6</v>
      </c>
      <c r="H17" s="186">
        <v>7</v>
      </c>
      <c r="I17" s="186">
        <v>8</v>
      </c>
      <c r="J17" s="184">
        <v>9</v>
      </c>
      <c r="K17" s="185">
        <v>10</v>
      </c>
      <c r="L17" s="186">
        <v>11</v>
      </c>
      <c r="M17" s="186">
        <v>12</v>
      </c>
      <c r="N17" s="186">
        <v>13</v>
      </c>
      <c r="O17" s="184">
        <v>14</v>
      </c>
      <c r="P17" s="185">
        <v>15</v>
      </c>
      <c r="Q17" s="186">
        <v>16</v>
      </c>
      <c r="R17" s="186">
        <v>17</v>
      </c>
      <c r="S17" s="184">
        <v>18</v>
      </c>
      <c r="T17" s="185">
        <v>19</v>
      </c>
      <c r="U17" s="186">
        <v>20</v>
      </c>
      <c r="V17" s="186">
        <v>21</v>
      </c>
      <c r="W17" s="186">
        <v>22</v>
      </c>
      <c r="X17" s="184">
        <v>23</v>
      </c>
      <c r="Y17" s="185">
        <v>24</v>
      </c>
      <c r="Z17" s="186">
        <v>25</v>
      </c>
      <c r="AA17" s="186">
        <v>26</v>
      </c>
      <c r="AB17" s="184">
        <v>27</v>
      </c>
      <c r="AC17" s="185">
        <v>28</v>
      </c>
      <c r="AD17" s="186">
        <v>29</v>
      </c>
      <c r="AE17" s="186">
        <v>30</v>
      </c>
      <c r="AF17" s="184">
        <v>31</v>
      </c>
      <c r="AG17" s="185">
        <v>32</v>
      </c>
      <c r="AH17" s="186">
        <v>33</v>
      </c>
      <c r="AI17" s="186">
        <v>34</v>
      </c>
      <c r="AJ17" s="187">
        <v>35</v>
      </c>
      <c r="AK17" s="185">
        <v>36</v>
      </c>
      <c r="AL17" s="186">
        <v>37</v>
      </c>
      <c r="AM17" s="186">
        <v>38</v>
      </c>
      <c r="AN17" s="186">
        <v>39</v>
      </c>
      <c r="AO17" s="184">
        <v>40</v>
      </c>
      <c r="AP17" s="188">
        <v>41</v>
      </c>
      <c r="AQ17" s="186">
        <v>42</v>
      </c>
      <c r="AR17" s="186">
        <v>43</v>
      </c>
      <c r="AS17" s="415"/>
      <c r="AT17" s="416"/>
      <c r="AU17" s="416"/>
      <c r="AV17" s="416"/>
      <c r="AW17" s="417"/>
      <c r="AX17" s="418"/>
      <c r="AY17" s="419"/>
      <c r="AZ17" s="419"/>
      <c r="BA17" s="420"/>
    </row>
    <row r="18" spans="1:53" ht="19.5" thickBot="1">
      <c r="A18" s="189">
        <v>1</v>
      </c>
      <c r="B18" s="190" t="s">
        <v>29</v>
      </c>
      <c r="C18" s="190" t="s">
        <v>42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2" t="s">
        <v>19</v>
      </c>
      <c r="R18" s="192" t="s">
        <v>43</v>
      </c>
      <c r="S18" s="192" t="s">
        <v>29</v>
      </c>
      <c r="T18" s="193"/>
      <c r="U18" s="193"/>
      <c r="V18" s="193"/>
      <c r="W18" s="193"/>
      <c r="X18" s="193"/>
      <c r="Y18" s="193"/>
      <c r="Z18" s="193"/>
      <c r="AA18" s="193"/>
      <c r="AB18" s="190" t="s">
        <v>52</v>
      </c>
      <c r="AC18" s="192" t="s">
        <v>19</v>
      </c>
      <c r="AD18" s="190" t="s">
        <v>21</v>
      </c>
      <c r="AE18" s="190" t="s">
        <v>21</v>
      </c>
      <c r="AF18" s="190" t="s">
        <v>21</v>
      </c>
      <c r="AG18" s="192" t="s">
        <v>13</v>
      </c>
      <c r="AH18" s="192" t="s">
        <v>13</v>
      </c>
      <c r="AI18" s="192" t="s">
        <v>13</v>
      </c>
      <c r="AJ18" s="192" t="s">
        <v>13</v>
      </c>
      <c r="AK18" s="192" t="s">
        <v>13</v>
      </c>
      <c r="AL18" s="192" t="s">
        <v>13</v>
      </c>
      <c r="AM18" s="192" t="s">
        <v>13</v>
      </c>
      <c r="AN18" s="192" t="s">
        <v>13</v>
      </c>
      <c r="AO18" s="192" t="s">
        <v>13</v>
      </c>
      <c r="AP18" s="192" t="s">
        <v>13</v>
      </c>
      <c r="AQ18" s="194" t="s">
        <v>46</v>
      </c>
      <c r="AR18" s="194" t="s">
        <v>46</v>
      </c>
      <c r="AS18" s="421"/>
      <c r="AT18" s="422"/>
      <c r="AU18" s="422"/>
      <c r="AV18" s="422"/>
      <c r="AW18" s="423"/>
      <c r="AX18" s="424"/>
      <c r="AY18" s="425"/>
      <c r="AZ18" s="425"/>
      <c r="BA18" s="426"/>
    </row>
    <row r="19" spans="1:53" ht="18" customHeight="1">
      <c r="A19" s="5"/>
      <c r="B19" s="29"/>
      <c r="C19" s="29"/>
      <c r="D19" s="29"/>
      <c r="E19" s="6"/>
      <c r="F19" s="2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"/>
      <c r="W19" s="26"/>
      <c r="X19" s="6"/>
      <c r="Y19" s="6"/>
      <c r="Z19" s="6"/>
      <c r="AA19" s="6"/>
      <c r="AB19" s="6"/>
      <c r="AC19" s="26"/>
      <c r="AD19" s="26"/>
      <c r="AE19" s="26"/>
      <c r="AF19" s="23"/>
      <c r="AG19" s="26"/>
      <c r="AH19" s="26"/>
      <c r="AI19" s="26"/>
      <c r="AJ19" s="26"/>
      <c r="AK19" s="26"/>
      <c r="AL19" s="26"/>
      <c r="AM19" s="26"/>
      <c r="AN19" s="6"/>
      <c r="AO19" s="26"/>
      <c r="AP19" s="26"/>
      <c r="AQ19" s="26"/>
      <c r="AR19" s="26"/>
      <c r="AS19" s="6"/>
      <c r="AT19" s="30"/>
      <c r="AU19" s="31"/>
      <c r="AV19" s="31"/>
      <c r="AW19" s="32"/>
      <c r="AX19" s="29"/>
      <c r="AY19" s="29"/>
      <c r="AZ19" s="29"/>
      <c r="BA19" s="32"/>
    </row>
    <row r="20" spans="1:53" s="3" customFormat="1" ht="20.25" customHeight="1">
      <c r="A20" s="427" t="s">
        <v>53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1"/>
      <c r="AW20" s="1"/>
      <c r="AX20" s="1"/>
      <c r="AY20" s="1"/>
      <c r="AZ20" s="1"/>
      <c r="BA20" s="1"/>
    </row>
    <row r="21" spans="6:53" ht="19.5" customHeight="1">
      <c r="F21" s="24"/>
      <c r="G21" s="24"/>
      <c r="H21" s="24"/>
      <c r="I21" s="24"/>
      <c r="J21" s="24"/>
      <c r="M21" s="21"/>
      <c r="N21" s="21"/>
      <c r="O21" s="21"/>
      <c r="P21" s="21"/>
      <c r="Q21" s="21"/>
      <c r="S21" s="4"/>
      <c r="T21" s="4"/>
      <c r="U21" s="21"/>
      <c r="V21" s="21"/>
      <c r="W21" s="21"/>
      <c r="X21" s="21"/>
      <c r="Y21" s="21"/>
      <c r="Z21" s="21"/>
      <c r="AA21" s="4"/>
      <c r="AB21" s="4"/>
      <c r="AC21" s="22"/>
      <c r="AD21" s="22"/>
      <c r="AE21" s="22"/>
      <c r="AF21" s="22"/>
      <c r="AG21" s="4"/>
      <c r="AH21" s="4"/>
      <c r="AI21" s="21"/>
      <c r="AJ21" s="21"/>
      <c r="AK21" s="21"/>
      <c r="AL21" s="21"/>
      <c r="AM21" s="4"/>
      <c r="AN21" s="4"/>
      <c r="AO21" s="33"/>
      <c r="AP21" s="33"/>
      <c r="AQ21" s="33"/>
      <c r="AR21" s="33"/>
      <c r="AS21" s="4"/>
      <c r="AT21" s="4"/>
      <c r="AU21" s="33"/>
      <c r="AV21" s="33"/>
      <c r="AW21" s="33"/>
      <c r="AX21" s="33"/>
      <c r="AY21" s="33"/>
      <c r="AZ21" s="4"/>
      <c r="BA21" s="4"/>
    </row>
    <row r="22" spans="1:53" s="2" customFormat="1" ht="20.25">
      <c r="A22" s="34" t="s">
        <v>104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6"/>
      <c r="AX22" s="36"/>
      <c r="AY22" s="36"/>
      <c r="AZ22" s="36"/>
      <c r="BA22" s="37"/>
    </row>
    <row r="23" spans="1:53" ht="18.7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"/>
    </row>
    <row r="24" spans="1:53" ht="15.75" customHeight="1">
      <c r="A24" s="428" t="s">
        <v>12</v>
      </c>
      <c r="B24" s="429"/>
      <c r="C24" s="434" t="s">
        <v>14</v>
      </c>
      <c r="D24" s="435"/>
      <c r="E24" s="435"/>
      <c r="F24" s="436"/>
      <c r="G24" s="443" t="s">
        <v>54</v>
      </c>
      <c r="H24" s="444"/>
      <c r="I24" s="445"/>
      <c r="J24" s="443" t="s">
        <v>18</v>
      </c>
      <c r="K24" s="444"/>
      <c r="L24" s="444"/>
      <c r="M24" s="445"/>
      <c r="N24" s="443" t="s">
        <v>20</v>
      </c>
      <c r="O24" s="444"/>
      <c r="P24" s="445"/>
      <c r="Q24" s="443" t="s">
        <v>55</v>
      </c>
      <c r="R24" s="444"/>
      <c r="S24" s="445"/>
      <c r="T24" s="443" t="s">
        <v>56</v>
      </c>
      <c r="U24" s="444"/>
      <c r="V24" s="445"/>
      <c r="W24" s="443" t="s">
        <v>57</v>
      </c>
      <c r="X24" s="444"/>
      <c r="Y24" s="445"/>
      <c r="Z24" s="183"/>
      <c r="AA24" s="452" t="s">
        <v>58</v>
      </c>
      <c r="AB24" s="453"/>
      <c r="AC24" s="453"/>
      <c r="AD24" s="453"/>
      <c r="AE24" s="454"/>
      <c r="AF24" s="443" t="s">
        <v>30</v>
      </c>
      <c r="AG24" s="444"/>
      <c r="AH24" s="445"/>
      <c r="AI24" s="443" t="s">
        <v>59</v>
      </c>
      <c r="AJ24" s="444"/>
      <c r="AK24" s="445"/>
      <c r="AL24" s="40"/>
      <c r="AM24" s="458" t="s">
        <v>60</v>
      </c>
      <c r="AN24" s="459"/>
      <c r="AO24" s="460"/>
      <c r="AP24" s="443" t="s">
        <v>105</v>
      </c>
      <c r="AQ24" s="444"/>
      <c r="AR24" s="444"/>
      <c r="AS24" s="444"/>
      <c r="AT24" s="444"/>
      <c r="AU24" s="444"/>
      <c r="AV24" s="444"/>
      <c r="AW24" s="445"/>
      <c r="AX24" s="443" t="s">
        <v>30</v>
      </c>
      <c r="AY24" s="444"/>
      <c r="AZ24" s="444"/>
      <c r="BA24" s="445"/>
    </row>
    <row r="25" spans="1:53" ht="18.75" customHeight="1">
      <c r="A25" s="430"/>
      <c r="B25" s="431"/>
      <c r="C25" s="437"/>
      <c r="D25" s="438"/>
      <c r="E25" s="438"/>
      <c r="F25" s="439"/>
      <c r="G25" s="446"/>
      <c r="H25" s="447"/>
      <c r="I25" s="448"/>
      <c r="J25" s="446"/>
      <c r="K25" s="447"/>
      <c r="L25" s="447"/>
      <c r="M25" s="448"/>
      <c r="N25" s="446"/>
      <c r="O25" s="447"/>
      <c r="P25" s="448"/>
      <c r="Q25" s="446"/>
      <c r="R25" s="447"/>
      <c r="S25" s="448"/>
      <c r="T25" s="446"/>
      <c r="U25" s="447"/>
      <c r="V25" s="448"/>
      <c r="W25" s="446"/>
      <c r="X25" s="447"/>
      <c r="Y25" s="448"/>
      <c r="Z25" s="183"/>
      <c r="AA25" s="455"/>
      <c r="AB25" s="456"/>
      <c r="AC25" s="456"/>
      <c r="AD25" s="456"/>
      <c r="AE25" s="457"/>
      <c r="AF25" s="449"/>
      <c r="AG25" s="450"/>
      <c r="AH25" s="451"/>
      <c r="AI25" s="449"/>
      <c r="AJ25" s="450"/>
      <c r="AK25" s="451"/>
      <c r="AL25" s="41"/>
      <c r="AM25" s="461"/>
      <c r="AN25" s="462"/>
      <c r="AO25" s="463"/>
      <c r="AP25" s="446"/>
      <c r="AQ25" s="447"/>
      <c r="AR25" s="447"/>
      <c r="AS25" s="447"/>
      <c r="AT25" s="447"/>
      <c r="AU25" s="447"/>
      <c r="AV25" s="447"/>
      <c r="AW25" s="448"/>
      <c r="AX25" s="446"/>
      <c r="AY25" s="447"/>
      <c r="AZ25" s="447"/>
      <c r="BA25" s="448"/>
    </row>
    <row r="26" spans="1:53" ht="39" customHeight="1">
      <c r="A26" s="432"/>
      <c r="B26" s="433"/>
      <c r="C26" s="440"/>
      <c r="D26" s="441"/>
      <c r="E26" s="441"/>
      <c r="F26" s="442"/>
      <c r="G26" s="449"/>
      <c r="H26" s="450"/>
      <c r="I26" s="451"/>
      <c r="J26" s="449"/>
      <c r="K26" s="450"/>
      <c r="L26" s="450"/>
      <c r="M26" s="451"/>
      <c r="N26" s="449"/>
      <c r="O26" s="450"/>
      <c r="P26" s="451"/>
      <c r="Q26" s="449"/>
      <c r="R26" s="450"/>
      <c r="S26" s="451"/>
      <c r="T26" s="449"/>
      <c r="U26" s="450"/>
      <c r="V26" s="451"/>
      <c r="W26" s="449"/>
      <c r="X26" s="450"/>
      <c r="Y26" s="451"/>
      <c r="Z26" s="183"/>
      <c r="AA26" s="467" t="s">
        <v>37</v>
      </c>
      <c r="AB26" s="468"/>
      <c r="AC26" s="468"/>
      <c r="AD26" s="468"/>
      <c r="AE26" s="469"/>
      <c r="AF26" s="470">
        <v>3</v>
      </c>
      <c r="AG26" s="471"/>
      <c r="AH26" s="472"/>
      <c r="AI26" s="473">
        <v>3</v>
      </c>
      <c r="AJ26" s="474"/>
      <c r="AK26" s="475"/>
      <c r="AL26" s="41"/>
      <c r="AM26" s="464"/>
      <c r="AN26" s="465"/>
      <c r="AO26" s="466"/>
      <c r="AP26" s="449"/>
      <c r="AQ26" s="450"/>
      <c r="AR26" s="450"/>
      <c r="AS26" s="450"/>
      <c r="AT26" s="450"/>
      <c r="AU26" s="450"/>
      <c r="AV26" s="450"/>
      <c r="AW26" s="451"/>
      <c r="AX26" s="449"/>
      <c r="AY26" s="450"/>
      <c r="AZ26" s="450"/>
      <c r="BA26" s="451"/>
    </row>
    <row r="27" spans="1:53" ht="23.25" customHeight="1">
      <c r="A27" s="379">
        <v>6</v>
      </c>
      <c r="B27" s="380"/>
      <c r="C27" s="381">
        <v>22</v>
      </c>
      <c r="D27" s="381"/>
      <c r="E27" s="381"/>
      <c r="F27" s="382"/>
      <c r="G27" s="476">
        <v>3</v>
      </c>
      <c r="H27" s="381"/>
      <c r="I27" s="382"/>
      <c r="J27" s="476">
        <v>3</v>
      </c>
      <c r="K27" s="381"/>
      <c r="L27" s="381"/>
      <c r="M27" s="382"/>
      <c r="N27" s="476">
        <v>3</v>
      </c>
      <c r="O27" s="381"/>
      <c r="P27" s="382"/>
      <c r="Q27" s="476">
        <v>10</v>
      </c>
      <c r="R27" s="381"/>
      <c r="S27" s="382"/>
      <c r="T27" s="476">
        <v>2</v>
      </c>
      <c r="U27" s="381"/>
      <c r="V27" s="382"/>
      <c r="W27" s="476">
        <f>SUM(C27:V27)</f>
        <v>43</v>
      </c>
      <c r="X27" s="381"/>
      <c r="Y27" s="382"/>
      <c r="Z27" s="183"/>
      <c r="AA27" s="388" t="s">
        <v>22</v>
      </c>
      <c r="AB27" s="389"/>
      <c r="AC27" s="389"/>
      <c r="AD27" s="389"/>
      <c r="AE27" s="390"/>
      <c r="AF27" s="367">
        <v>3</v>
      </c>
      <c r="AG27" s="368"/>
      <c r="AH27" s="369"/>
      <c r="AI27" s="367">
        <v>2</v>
      </c>
      <c r="AJ27" s="368"/>
      <c r="AK27" s="369"/>
      <c r="AL27" s="41"/>
      <c r="AM27" s="373" t="s">
        <v>22</v>
      </c>
      <c r="AN27" s="374"/>
      <c r="AO27" s="375"/>
      <c r="AP27" s="477" t="s">
        <v>62</v>
      </c>
      <c r="AQ27" s="478"/>
      <c r="AR27" s="478"/>
      <c r="AS27" s="478"/>
      <c r="AT27" s="478"/>
      <c r="AU27" s="478"/>
      <c r="AV27" s="478"/>
      <c r="AW27" s="479"/>
      <c r="AX27" s="477">
        <v>3</v>
      </c>
      <c r="AY27" s="478"/>
      <c r="AZ27" s="478"/>
      <c r="BA27" s="479"/>
    </row>
    <row r="28" spans="1:53" ht="25.5" customHeight="1">
      <c r="A28" s="483" t="s">
        <v>23</v>
      </c>
      <c r="B28" s="484"/>
      <c r="C28" s="476">
        <v>22</v>
      </c>
      <c r="D28" s="381"/>
      <c r="E28" s="381"/>
      <c r="F28" s="382"/>
      <c r="G28" s="476">
        <f>G27</f>
        <v>3</v>
      </c>
      <c r="H28" s="381"/>
      <c r="I28" s="382"/>
      <c r="J28" s="476">
        <f>J27</f>
        <v>3</v>
      </c>
      <c r="K28" s="381"/>
      <c r="L28" s="381"/>
      <c r="M28" s="382"/>
      <c r="N28" s="476">
        <f>N27</f>
        <v>3</v>
      </c>
      <c r="O28" s="381"/>
      <c r="P28" s="382"/>
      <c r="Q28" s="476">
        <f>Q27</f>
        <v>10</v>
      </c>
      <c r="R28" s="381"/>
      <c r="S28" s="382"/>
      <c r="T28" s="476">
        <f>T27</f>
        <v>2</v>
      </c>
      <c r="U28" s="381"/>
      <c r="V28" s="382"/>
      <c r="W28" s="476">
        <f>SUM(C28:V28)</f>
        <v>43</v>
      </c>
      <c r="X28" s="381"/>
      <c r="Y28" s="382"/>
      <c r="Z28" s="183"/>
      <c r="AA28" s="391"/>
      <c r="AB28" s="392"/>
      <c r="AC28" s="392"/>
      <c r="AD28" s="392"/>
      <c r="AE28" s="393"/>
      <c r="AF28" s="370"/>
      <c r="AG28" s="371"/>
      <c r="AH28" s="372"/>
      <c r="AI28" s="370"/>
      <c r="AJ28" s="371"/>
      <c r="AK28" s="372"/>
      <c r="AL28" s="42"/>
      <c r="AM28" s="376"/>
      <c r="AN28" s="377"/>
      <c r="AO28" s="378"/>
      <c r="AP28" s="480"/>
      <c r="AQ28" s="481"/>
      <c r="AR28" s="481"/>
      <c r="AS28" s="481"/>
      <c r="AT28" s="481"/>
      <c r="AU28" s="481"/>
      <c r="AV28" s="481"/>
      <c r="AW28" s="482"/>
      <c r="AX28" s="480"/>
      <c r="AY28" s="481"/>
      <c r="AZ28" s="481"/>
      <c r="BA28" s="482"/>
    </row>
    <row r="29" ht="21" customHeight="1"/>
    <row r="41" ht="18.75">
      <c r="BF41" s="4"/>
    </row>
    <row r="44" ht="15.75">
      <c r="BF44" s="3"/>
    </row>
    <row r="46" ht="15.75">
      <c r="BF46" s="2"/>
    </row>
  </sheetData>
  <sheetProtection/>
  <mergeCells count="79">
    <mergeCell ref="L11:AJ11"/>
    <mergeCell ref="AP27:AW28"/>
    <mergeCell ref="AX27:BA28"/>
    <mergeCell ref="A28:B28"/>
    <mergeCell ref="C28:F28"/>
    <mergeCell ref="G28:I28"/>
    <mergeCell ref="J28:M28"/>
    <mergeCell ref="N28:P28"/>
    <mergeCell ref="Q28:S28"/>
    <mergeCell ref="T28:V28"/>
    <mergeCell ref="W28:Y28"/>
    <mergeCell ref="G27:I27"/>
    <mergeCell ref="J27:M27"/>
    <mergeCell ref="N27:P27"/>
    <mergeCell ref="Q27:S27"/>
    <mergeCell ref="T27:V27"/>
    <mergeCell ref="W27:Y27"/>
    <mergeCell ref="AM24:AO26"/>
    <mergeCell ref="AP24:AW26"/>
    <mergeCell ref="AX24:BA26"/>
    <mergeCell ref="AA26:AE26"/>
    <mergeCell ref="AF26:AH26"/>
    <mergeCell ref="AI26:AK26"/>
    <mergeCell ref="Q24:S26"/>
    <mergeCell ref="T24:V26"/>
    <mergeCell ref="W24:Y26"/>
    <mergeCell ref="AA24:AE25"/>
    <mergeCell ref="AF24:AH25"/>
    <mergeCell ref="AI24:AK25"/>
    <mergeCell ref="AS17:AW17"/>
    <mergeCell ref="AX17:BA17"/>
    <mergeCell ref="AS18:AW18"/>
    <mergeCell ref="AX18:BA18"/>
    <mergeCell ref="A20:AU20"/>
    <mergeCell ref="A24:B26"/>
    <mergeCell ref="C24:F26"/>
    <mergeCell ref="G24:I26"/>
    <mergeCell ref="J24:M26"/>
    <mergeCell ref="N24:P26"/>
    <mergeCell ref="AK8:BA8"/>
    <mergeCell ref="O16:R16"/>
    <mergeCell ref="S16:W16"/>
    <mergeCell ref="X16:AA16"/>
    <mergeCell ref="AB16:AE16"/>
    <mergeCell ref="AF16:AI16"/>
    <mergeCell ref="AJ16:AN16"/>
    <mergeCell ref="AO16:AR16"/>
    <mergeCell ref="AS16:AW16"/>
    <mergeCell ref="AX16:BA16"/>
    <mergeCell ref="A7:K7"/>
    <mergeCell ref="A14:BA14"/>
    <mergeCell ref="A5:K5"/>
    <mergeCell ref="AK3:BA4"/>
    <mergeCell ref="N4:AI4"/>
    <mergeCell ref="L5:AJ5"/>
    <mergeCell ref="L7:AJ7"/>
    <mergeCell ref="AK7:BA7"/>
    <mergeCell ref="AK5:BA6"/>
    <mergeCell ref="L6:AJ6"/>
    <mergeCell ref="AF27:AH28"/>
    <mergeCell ref="L12:AJ12"/>
    <mergeCell ref="L8:AJ9"/>
    <mergeCell ref="AK9:BA9"/>
    <mergeCell ref="A3:K3"/>
    <mergeCell ref="A1:K1"/>
    <mergeCell ref="L3:AJ3"/>
    <mergeCell ref="AK1:BA1"/>
    <mergeCell ref="AK2:BA2"/>
    <mergeCell ref="L2:AJ2"/>
    <mergeCell ref="L10:AJ10"/>
    <mergeCell ref="AI27:AK28"/>
    <mergeCell ref="AM27:AO28"/>
    <mergeCell ref="A27:B27"/>
    <mergeCell ref="C27:F27"/>
    <mergeCell ref="A16:A17"/>
    <mergeCell ref="B16:E16"/>
    <mergeCell ref="F16:I16"/>
    <mergeCell ref="J16:N16"/>
    <mergeCell ref="AA27:AE28"/>
  </mergeCells>
  <printOptions/>
  <pageMargins left="0.3937007874015748" right="0.3937007874015748" top="1.1811023622047245" bottom="0.3937007874015748" header="0.5118110236220472" footer="0.511811023622047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tabSelected="1" view="pageBreakPreview" zoomScale="89" zoomScaleSheetLayoutView="89" zoomScalePageLayoutView="0" workbookViewId="0" topLeftCell="A67">
      <selection activeCell="O84" sqref="O84"/>
    </sheetView>
  </sheetViews>
  <sheetFormatPr defaultColWidth="9.00390625" defaultRowHeight="12.75"/>
  <cols>
    <col min="1" max="1" width="10.75390625" style="52" customWidth="1"/>
    <col min="2" max="2" width="42.75390625" style="18" customWidth="1"/>
    <col min="3" max="3" width="5.00390625" style="19" customWidth="1"/>
    <col min="4" max="4" width="6.25390625" style="20" customWidth="1"/>
    <col min="5" max="5" width="4.25390625" style="19" customWidth="1"/>
    <col min="6" max="6" width="7.125" style="19" customWidth="1"/>
    <col min="7" max="7" width="7.75390625" style="17" customWidth="1"/>
    <col min="8" max="8" width="8.00390625" style="17" customWidth="1"/>
    <col min="9" max="9" width="6.375" style="17" customWidth="1"/>
    <col min="10" max="11" width="5.125" style="17" customWidth="1"/>
    <col min="12" max="12" width="5.625" style="17" customWidth="1"/>
    <col min="13" max="13" width="7.00390625" style="17" customWidth="1"/>
    <col min="14" max="14" width="9.75390625" style="53" customWidth="1"/>
    <col min="15" max="15" width="12.75390625" style="53" customWidth="1"/>
    <col min="16" max="16" width="9.75390625" style="17" customWidth="1"/>
    <col min="17" max="16384" width="9.125" style="17" customWidth="1"/>
  </cols>
  <sheetData>
    <row r="1" spans="1:16" ht="18" customHeight="1" thickBot="1">
      <c r="A1" s="547" t="s">
        <v>63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9"/>
      <c r="O1" s="549"/>
      <c r="P1" s="550"/>
    </row>
    <row r="2" spans="1:16" ht="30.75" customHeight="1">
      <c r="A2" s="523" t="s">
        <v>24</v>
      </c>
      <c r="B2" s="526" t="s">
        <v>64</v>
      </c>
      <c r="C2" s="528" t="s">
        <v>65</v>
      </c>
      <c r="D2" s="529"/>
      <c r="E2" s="530"/>
      <c r="F2" s="531"/>
      <c r="G2" s="536" t="s">
        <v>66</v>
      </c>
      <c r="H2" s="559" t="s">
        <v>67</v>
      </c>
      <c r="I2" s="560"/>
      <c r="J2" s="560"/>
      <c r="K2" s="560"/>
      <c r="L2" s="560"/>
      <c r="M2" s="561"/>
      <c r="N2" s="551" t="s">
        <v>68</v>
      </c>
      <c r="O2" s="552"/>
      <c r="P2" s="553"/>
    </row>
    <row r="3" spans="1:16" ht="15" customHeight="1">
      <c r="A3" s="524"/>
      <c r="B3" s="526"/>
      <c r="C3" s="532"/>
      <c r="D3" s="533"/>
      <c r="E3" s="534"/>
      <c r="F3" s="535"/>
      <c r="G3" s="537"/>
      <c r="H3" s="509" t="s">
        <v>69</v>
      </c>
      <c r="I3" s="513" t="s">
        <v>70</v>
      </c>
      <c r="J3" s="562"/>
      <c r="K3" s="562"/>
      <c r="L3" s="563"/>
      <c r="M3" s="564" t="s">
        <v>71</v>
      </c>
      <c r="N3" s="554" t="s">
        <v>72</v>
      </c>
      <c r="O3" s="555"/>
      <c r="P3" s="556"/>
    </row>
    <row r="4" spans="1:16" ht="15" customHeight="1">
      <c r="A4" s="524"/>
      <c r="B4" s="526"/>
      <c r="C4" s="509" t="s">
        <v>73</v>
      </c>
      <c r="D4" s="511" t="s">
        <v>74</v>
      </c>
      <c r="E4" s="513" t="s">
        <v>75</v>
      </c>
      <c r="F4" s="514"/>
      <c r="G4" s="537"/>
      <c r="H4" s="509"/>
      <c r="I4" s="511" t="s">
        <v>76</v>
      </c>
      <c r="J4" s="513" t="s">
        <v>77</v>
      </c>
      <c r="K4" s="521"/>
      <c r="L4" s="522"/>
      <c r="M4" s="564"/>
      <c r="N4" s="554" t="s">
        <v>81</v>
      </c>
      <c r="O4" s="555"/>
      <c r="P4" s="556"/>
    </row>
    <row r="5" spans="1:16" ht="72" customHeight="1" thickBot="1">
      <c r="A5" s="525"/>
      <c r="B5" s="527"/>
      <c r="C5" s="510"/>
      <c r="D5" s="512"/>
      <c r="E5" s="170" t="s">
        <v>78</v>
      </c>
      <c r="F5" s="171" t="s">
        <v>79</v>
      </c>
      <c r="G5" s="538"/>
      <c r="H5" s="510"/>
      <c r="I5" s="512"/>
      <c r="J5" s="172" t="s">
        <v>31</v>
      </c>
      <c r="K5" s="172" t="s">
        <v>38</v>
      </c>
      <c r="L5" s="172" t="s">
        <v>80</v>
      </c>
      <c r="M5" s="565"/>
      <c r="N5" s="173">
        <v>1</v>
      </c>
      <c r="O5" s="174">
        <v>2</v>
      </c>
      <c r="P5" s="175">
        <v>3</v>
      </c>
    </row>
    <row r="6" spans="1:16" ht="16.5" thickBot="1">
      <c r="A6" s="168">
        <v>1</v>
      </c>
      <c r="B6" s="169">
        <v>2</v>
      </c>
      <c r="C6" s="176">
        <v>3</v>
      </c>
      <c r="D6" s="176">
        <v>4</v>
      </c>
      <c r="E6" s="176">
        <v>5</v>
      </c>
      <c r="F6" s="177">
        <v>6</v>
      </c>
      <c r="G6" s="178">
        <v>7</v>
      </c>
      <c r="H6" s="179">
        <v>8</v>
      </c>
      <c r="I6" s="176">
        <v>9</v>
      </c>
      <c r="J6" s="176">
        <v>10</v>
      </c>
      <c r="K6" s="176">
        <v>11</v>
      </c>
      <c r="L6" s="176">
        <v>12</v>
      </c>
      <c r="M6" s="180">
        <v>13</v>
      </c>
      <c r="N6" s="181">
        <v>14</v>
      </c>
      <c r="O6" s="182">
        <v>15</v>
      </c>
      <c r="P6" s="182" t="s">
        <v>97</v>
      </c>
    </row>
    <row r="7" spans="1:16" ht="15.75" customHeight="1" thickBot="1">
      <c r="A7" s="557" t="s">
        <v>99</v>
      </c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8"/>
      <c r="O7" s="558"/>
      <c r="P7" s="558"/>
    </row>
    <row r="8" spans="1:16" ht="15.75" customHeight="1" thickBot="1">
      <c r="A8" s="515" t="s">
        <v>124</v>
      </c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7"/>
    </row>
    <row r="9" spans="1:16" ht="31.5">
      <c r="A9" s="204" t="s">
        <v>84</v>
      </c>
      <c r="B9" s="205" t="s">
        <v>106</v>
      </c>
      <c r="C9" s="211"/>
      <c r="D9" s="201"/>
      <c r="E9" s="202"/>
      <c r="F9" s="230"/>
      <c r="G9" s="227">
        <f>G10+G11</f>
        <v>3</v>
      </c>
      <c r="H9" s="208">
        <f>G9*30</f>
        <v>90</v>
      </c>
      <c r="I9" s="203"/>
      <c r="J9" s="203"/>
      <c r="K9" s="203"/>
      <c r="L9" s="203"/>
      <c r="M9" s="233"/>
      <c r="N9" s="236"/>
      <c r="O9" s="239"/>
      <c r="P9" s="240"/>
    </row>
    <row r="10" spans="1:16" ht="15.75">
      <c r="A10" s="165" t="s">
        <v>115</v>
      </c>
      <c r="B10" s="206" t="s">
        <v>61</v>
      </c>
      <c r="C10" s="200">
        <v>1</v>
      </c>
      <c r="D10" s="196"/>
      <c r="E10" s="197"/>
      <c r="F10" s="231"/>
      <c r="G10" s="228">
        <v>1.5</v>
      </c>
      <c r="H10" s="209">
        <f>G10*30</f>
        <v>45</v>
      </c>
      <c r="I10" s="198">
        <v>4</v>
      </c>
      <c r="J10" s="198">
        <v>4</v>
      </c>
      <c r="K10" s="199"/>
      <c r="L10" s="198"/>
      <c r="M10" s="234">
        <f>H10-I10</f>
        <v>41</v>
      </c>
      <c r="N10" s="237" t="s">
        <v>83</v>
      </c>
      <c r="O10" s="237"/>
      <c r="P10" s="237"/>
    </row>
    <row r="11" spans="1:16" ht="16.5" thickBot="1">
      <c r="A11" s="167" t="s">
        <v>116</v>
      </c>
      <c r="B11" s="207" t="s">
        <v>47</v>
      </c>
      <c r="C11" s="45"/>
      <c r="D11" s="46">
        <v>1</v>
      </c>
      <c r="E11" s="54"/>
      <c r="F11" s="232"/>
      <c r="G11" s="229">
        <v>1.5</v>
      </c>
      <c r="H11" s="210">
        <f>G11*30</f>
        <v>45</v>
      </c>
      <c r="I11" s="46"/>
      <c r="J11" s="46"/>
      <c r="K11" s="55"/>
      <c r="L11" s="46"/>
      <c r="M11" s="235">
        <f>H11-I11</f>
        <v>45</v>
      </c>
      <c r="N11" s="238" t="s">
        <v>117</v>
      </c>
      <c r="O11" s="238"/>
      <c r="P11" s="238"/>
    </row>
    <row r="12" spans="1:16" ht="16.5" thickBot="1">
      <c r="A12" s="506" t="s">
        <v>82</v>
      </c>
      <c r="B12" s="507"/>
      <c r="C12" s="507"/>
      <c r="D12" s="507"/>
      <c r="E12" s="507"/>
      <c r="F12" s="508"/>
      <c r="G12" s="195">
        <f>G9</f>
        <v>3</v>
      </c>
      <c r="H12" s="195">
        <f aca="true" t="shared" si="0" ref="H12:M12">H10+H11</f>
        <v>90</v>
      </c>
      <c r="I12" s="195">
        <f t="shared" si="0"/>
        <v>4</v>
      </c>
      <c r="J12" s="195">
        <f t="shared" si="0"/>
        <v>4</v>
      </c>
      <c r="K12" s="195">
        <f t="shared" si="0"/>
        <v>0</v>
      </c>
      <c r="L12" s="195">
        <f t="shared" si="0"/>
        <v>0</v>
      </c>
      <c r="M12" s="195">
        <f t="shared" si="0"/>
        <v>86</v>
      </c>
      <c r="N12" s="149" t="s">
        <v>83</v>
      </c>
      <c r="O12" s="166"/>
      <c r="P12" s="166"/>
    </row>
    <row r="13" spans="1:16" ht="16.5" thickBot="1">
      <c r="A13" s="58"/>
      <c r="B13" s="58"/>
      <c r="C13" s="58"/>
      <c r="D13" s="58"/>
      <c r="E13" s="58"/>
      <c r="F13" s="58"/>
      <c r="G13" s="56"/>
      <c r="H13" s="56"/>
      <c r="I13" s="56"/>
      <c r="J13" s="56"/>
      <c r="K13" s="56"/>
      <c r="L13" s="56"/>
      <c r="M13" s="56"/>
      <c r="N13" s="50"/>
      <c r="O13" s="57"/>
      <c r="P13" s="50"/>
    </row>
    <row r="14" spans="1:16" ht="16.5" thickBot="1">
      <c r="A14" s="518" t="s">
        <v>123</v>
      </c>
      <c r="B14" s="519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20"/>
    </row>
    <row r="15" spans="1:16" ht="16.5" thickBot="1">
      <c r="A15" s="249"/>
      <c r="B15" s="252"/>
      <c r="C15" s="250"/>
      <c r="D15" s="250"/>
      <c r="E15" s="250"/>
      <c r="F15" s="250" t="s">
        <v>126</v>
      </c>
      <c r="G15" s="250"/>
      <c r="H15" s="252"/>
      <c r="I15" s="252"/>
      <c r="J15" s="252"/>
      <c r="K15" s="252"/>
      <c r="L15" s="252"/>
      <c r="M15" s="252"/>
      <c r="N15" s="252"/>
      <c r="O15" s="252"/>
      <c r="P15" s="251"/>
    </row>
    <row r="16" spans="1:16" ht="16.5" thickBot="1">
      <c r="A16" s="566" t="s">
        <v>127</v>
      </c>
      <c r="B16" s="567"/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8"/>
    </row>
    <row r="17" spans="1:16" ht="15.75">
      <c r="A17" s="164" t="s">
        <v>128</v>
      </c>
      <c r="B17" s="63" t="s">
        <v>34</v>
      </c>
      <c r="C17" s="81"/>
      <c r="D17" s="64"/>
      <c r="E17" s="65"/>
      <c r="F17" s="82"/>
      <c r="G17" s="98">
        <f>G18+G19</f>
        <v>4.5</v>
      </c>
      <c r="H17" s="81">
        <f aca="true" t="shared" si="1" ref="H17:H26">G17*30</f>
        <v>135</v>
      </c>
      <c r="I17" s="66"/>
      <c r="J17" s="66"/>
      <c r="K17" s="67"/>
      <c r="L17" s="66"/>
      <c r="M17" s="89"/>
      <c r="N17" s="93"/>
      <c r="O17" s="93"/>
      <c r="P17" s="93"/>
    </row>
    <row r="18" spans="1:16" ht="15.75">
      <c r="A18" s="165"/>
      <c r="B18" s="68" t="s">
        <v>34</v>
      </c>
      <c r="C18" s="83">
        <v>1</v>
      </c>
      <c r="D18" s="70"/>
      <c r="E18" s="71"/>
      <c r="F18" s="84"/>
      <c r="G18" s="99">
        <v>3</v>
      </c>
      <c r="H18" s="83">
        <f t="shared" si="1"/>
        <v>90</v>
      </c>
      <c r="I18" s="70">
        <v>6</v>
      </c>
      <c r="J18" s="70">
        <v>4</v>
      </c>
      <c r="K18" s="72"/>
      <c r="L18" s="70">
        <v>2</v>
      </c>
      <c r="M18" s="90">
        <f aca="true" t="shared" si="2" ref="M18:M26">H18-I18</f>
        <v>84</v>
      </c>
      <c r="N18" s="94" t="s">
        <v>118</v>
      </c>
      <c r="O18" s="94"/>
      <c r="P18" s="94"/>
    </row>
    <row r="19" spans="1:16" ht="16.5" thickBot="1">
      <c r="A19" s="219"/>
      <c r="B19" s="73" t="s">
        <v>40</v>
      </c>
      <c r="C19" s="85"/>
      <c r="D19" s="75"/>
      <c r="E19" s="76"/>
      <c r="F19" s="86">
        <v>2</v>
      </c>
      <c r="G19" s="100">
        <v>1.5</v>
      </c>
      <c r="H19" s="85">
        <f t="shared" si="1"/>
        <v>45</v>
      </c>
      <c r="I19" s="75">
        <v>4</v>
      </c>
      <c r="J19" s="75"/>
      <c r="K19" s="77"/>
      <c r="L19" s="75">
        <v>4</v>
      </c>
      <c r="M19" s="91">
        <f t="shared" si="2"/>
        <v>41</v>
      </c>
      <c r="N19" s="95"/>
      <c r="O19" s="95" t="s">
        <v>83</v>
      </c>
      <c r="P19" s="95"/>
    </row>
    <row r="20" spans="1:16" ht="15.75">
      <c r="A20" s="214" t="s">
        <v>129</v>
      </c>
      <c r="B20" s="253" t="s">
        <v>35</v>
      </c>
      <c r="C20" s="254"/>
      <c r="D20" s="255">
        <v>1</v>
      </c>
      <c r="E20" s="256"/>
      <c r="F20" s="257"/>
      <c r="G20" s="258">
        <v>4.5</v>
      </c>
      <c r="H20" s="254">
        <f t="shared" si="1"/>
        <v>135</v>
      </c>
      <c r="I20" s="259">
        <f>J20+K20+L20</f>
        <v>6</v>
      </c>
      <c r="J20" s="260">
        <v>4</v>
      </c>
      <c r="K20" s="261"/>
      <c r="L20" s="260">
        <v>2</v>
      </c>
      <c r="M20" s="262">
        <f t="shared" si="2"/>
        <v>129</v>
      </c>
      <c r="N20" s="96" t="s">
        <v>118</v>
      </c>
      <c r="O20" s="263"/>
      <c r="P20" s="263"/>
    </row>
    <row r="21" spans="1:16" ht="31.5">
      <c r="A21" s="214" t="s">
        <v>130</v>
      </c>
      <c r="B21" s="215" t="s">
        <v>39</v>
      </c>
      <c r="C21" s="87">
        <v>2</v>
      </c>
      <c r="D21" s="79"/>
      <c r="E21" s="80"/>
      <c r="F21" s="88"/>
      <c r="G21" s="221">
        <v>4.5</v>
      </c>
      <c r="H21" s="83">
        <f t="shared" si="1"/>
        <v>135</v>
      </c>
      <c r="I21" s="222">
        <f>J21+K21+L21</f>
        <v>6</v>
      </c>
      <c r="J21" s="223">
        <v>4</v>
      </c>
      <c r="K21" s="224"/>
      <c r="L21" s="223">
        <v>2</v>
      </c>
      <c r="M21" s="226">
        <f t="shared" si="2"/>
        <v>129</v>
      </c>
      <c r="N21" s="94"/>
      <c r="O21" s="94" t="s">
        <v>118</v>
      </c>
      <c r="P21" s="96"/>
    </row>
    <row r="22" spans="1:16" ht="15.75">
      <c r="A22" s="214" t="s">
        <v>131</v>
      </c>
      <c r="B22" s="68" t="s">
        <v>32</v>
      </c>
      <c r="C22" s="78">
        <v>1</v>
      </c>
      <c r="D22" s="79"/>
      <c r="E22" s="80"/>
      <c r="F22" s="88"/>
      <c r="G22" s="221">
        <v>4.5</v>
      </c>
      <c r="H22" s="83">
        <f t="shared" si="1"/>
        <v>135</v>
      </c>
      <c r="I22" s="222">
        <f>J22+K22+L22</f>
        <v>6</v>
      </c>
      <c r="J22" s="70">
        <v>4</v>
      </c>
      <c r="K22" s="225"/>
      <c r="L22" s="70">
        <v>2</v>
      </c>
      <c r="M22" s="226">
        <f t="shared" si="2"/>
        <v>129</v>
      </c>
      <c r="N22" s="96" t="s">
        <v>118</v>
      </c>
      <c r="O22" s="96"/>
      <c r="P22" s="96"/>
    </row>
    <row r="23" spans="1:16" ht="15.75">
      <c r="A23" s="264" t="s">
        <v>132</v>
      </c>
      <c r="B23" s="266" t="s">
        <v>107</v>
      </c>
      <c r="C23" s="267">
        <v>2</v>
      </c>
      <c r="D23" s="268"/>
      <c r="E23" s="269"/>
      <c r="F23" s="270"/>
      <c r="G23" s="271">
        <v>4.5</v>
      </c>
      <c r="H23" s="272">
        <f t="shared" si="1"/>
        <v>135</v>
      </c>
      <c r="I23" s="265">
        <f>J23+K23+L23</f>
        <v>10</v>
      </c>
      <c r="J23" s="268">
        <v>8</v>
      </c>
      <c r="K23" s="273"/>
      <c r="L23" s="268">
        <v>2</v>
      </c>
      <c r="M23" s="274">
        <f t="shared" si="2"/>
        <v>125</v>
      </c>
      <c r="N23" s="275"/>
      <c r="O23" s="275" t="s">
        <v>119</v>
      </c>
      <c r="P23" s="275"/>
    </row>
    <row r="24" spans="1:16" ht="15.75">
      <c r="A24" s="264" t="s">
        <v>133</v>
      </c>
      <c r="B24" s="68" t="s">
        <v>33</v>
      </c>
      <c r="C24" s="83">
        <v>2</v>
      </c>
      <c r="D24" s="70"/>
      <c r="E24" s="71"/>
      <c r="F24" s="84"/>
      <c r="G24" s="99">
        <v>4</v>
      </c>
      <c r="H24" s="78">
        <f t="shared" si="1"/>
        <v>120</v>
      </c>
      <c r="I24" s="79">
        <f>J24+L24</f>
        <v>10</v>
      </c>
      <c r="J24" s="79">
        <v>8</v>
      </c>
      <c r="K24" s="213"/>
      <c r="L24" s="79">
        <v>2</v>
      </c>
      <c r="M24" s="92">
        <f t="shared" si="2"/>
        <v>110</v>
      </c>
      <c r="N24" s="94"/>
      <c r="O24" s="94" t="s">
        <v>119</v>
      </c>
      <c r="P24" s="94"/>
    </row>
    <row r="25" spans="1:16" ht="15.75">
      <c r="A25" s="264" t="s">
        <v>134</v>
      </c>
      <c r="B25" s="68" t="s">
        <v>41</v>
      </c>
      <c r="C25" s="83">
        <v>1</v>
      </c>
      <c r="D25" s="70"/>
      <c r="E25" s="71"/>
      <c r="F25" s="84"/>
      <c r="G25" s="99">
        <v>4</v>
      </c>
      <c r="H25" s="69">
        <f t="shared" si="1"/>
        <v>120</v>
      </c>
      <c r="I25" s="79">
        <f>J25+L25</f>
        <v>6</v>
      </c>
      <c r="J25" s="70">
        <v>4</v>
      </c>
      <c r="K25" s="72"/>
      <c r="L25" s="70">
        <v>2</v>
      </c>
      <c r="M25" s="90">
        <f t="shared" si="2"/>
        <v>114</v>
      </c>
      <c r="N25" s="94" t="s">
        <v>118</v>
      </c>
      <c r="O25" s="94"/>
      <c r="P25" s="94"/>
    </row>
    <row r="26" spans="1:16" ht="18.75" customHeight="1" thickBot="1">
      <c r="A26" s="264" t="s">
        <v>135</v>
      </c>
      <c r="B26" s="73" t="s">
        <v>28</v>
      </c>
      <c r="C26" s="85"/>
      <c r="D26" s="75">
        <v>1</v>
      </c>
      <c r="E26" s="76"/>
      <c r="F26" s="86"/>
      <c r="G26" s="100">
        <v>4</v>
      </c>
      <c r="H26" s="74">
        <f t="shared" si="1"/>
        <v>120</v>
      </c>
      <c r="I26" s="75">
        <v>6</v>
      </c>
      <c r="J26" s="75">
        <v>4</v>
      </c>
      <c r="K26" s="77"/>
      <c r="L26" s="212">
        <v>2</v>
      </c>
      <c r="M26" s="91">
        <f t="shared" si="2"/>
        <v>114</v>
      </c>
      <c r="N26" s="95" t="s">
        <v>118</v>
      </c>
      <c r="O26" s="95"/>
      <c r="P26" s="95"/>
    </row>
    <row r="27" spans="1:16" ht="16.5" thickBot="1">
      <c r="A27" s="571" t="s">
        <v>136</v>
      </c>
      <c r="B27" s="572"/>
      <c r="C27" s="572"/>
      <c r="D27" s="572"/>
      <c r="E27" s="572"/>
      <c r="F27" s="573"/>
      <c r="G27" s="276">
        <f>SUM(G20:G26,G17)</f>
        <v>34.5</v>
      </c>
      <c r="H27" s="276">
        <f>SUM(H20:H26,H17)</f>
        <v>1035</v>
      </c>
      <c r="I27" s="220">
        <f>SUM(I20:I23)</f>
        <v>28</v>
      </c>
      <c r="J27" s="220">
        <f>SUM(J20:J23)</f>
        <v>20</v>
      </c>
      <c r="K27" s="220">
        <f>SUM(K20:K23)</f>
        <v>0</v>
      </c>
      <c r="L27" s="220">
        <f>SUM(L20:L23)</f>
        <v>8</v>
      </c>
      <c r="M27" s="220">
        <f>SUM(M18:M26)</f>
        <v>975</v>
      </c>
      <c r="N27" s="277" t="s">
        <v>186</v>
      </c>
      <c r="O27" s="278" t="s">
        <v>122</v>
      </c>
      <c r="P27" s="278"/>
    </row>
    <row r="28" spans="1:16" ht="15.75" thickBot="1">
      <c r="A28" s="501" t="s">
        <v>138</v>
      </c>
      <c r="B28" s="502"/>
      <c r="C28" s="502"/>
      <c r="D28" s="502"/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</row>
    <row r="29" spans="1:16" ht="32.25" thickBot="1">
      <c r="A29" s="281" t="s">
        <v>148</v>
      </c>
      <c r="B29" s="282" t="s">
        <v>139</v>
      </c>
      <c r="C29" s="283">
        <v>2</v>
      </c>
      <c r="D29" s="284"/>
      <c r="E29" s="285"/>
      <c r="F29" s="217"/>
      <c r="G29" s="286">
        <v>3</v>
      </c>
      <c r="H29" s="283">
        <f>G29*30</f>
        <v>90</v>
      </c>
      <c r="I29" s="287">
        <v>6</v>
      </c>
      <c r="J29" s="288">
        <v>4</v>
      </c>
      <c r="K29" s="289"/>
      <c r="L29" s="288">
        <v>2</v>
      </c>
      <c r="M29" s="290">
        <f>H29-I29</f>
        <v>84</v>
      </c>
      <c r="N29" s="93"/>
      <c r="O29" s="93" t="s">
        <v>118</v>
      </c>
      <c r="P29" s="93"/>
    </row>
    <row r="30" spans="1:16" ht="31.5">
      <c r="A30" s="281" t="s">
        <v>149</v>
      </c>
      <c r="B30" s="291" t="s">
        <v>140</v>
      </c>
      <c r="C30" s="283"/>
      <c r="D30" s="284"/>
      <c r="E30" s="285"/>
      <c r="F30" s="217"/>
      <c r="G30" s="292">
        <f>G31+G32</f>
        <v>4.5</v>
      </c>
      <c r="H30" s="293">
        <f>G30*30</f>
        <v>135</v>
      </c>
      <c r="I30" s="287"/>
      <c r="J30" s="288"/>
      <c r="K30" s="289"/>
      <c r="L30" s="288"/>
      <c r="M30" s="290"/>
      <c r="N30" s="93"/>
      <c r="O30" s="93"/>
      <c r="P30" s="93"/>
    </row>
    <row r="31" spans="1:16" ht="15.75">
      <c r="A31" s="165"/>
      <c r="B31" s="294" t="s">
        <v>140</v>
      </c>
      <c r="C31" s="295">
        <v>1</v>
      </c>
      <c r="D31" s="198"/>
      <c r="E31" s="296"/>
      <c r="F31" s="297"/>
      <c r="G31" s="298">
        <v>3</v>
      </c>
      <c r="H31" s="295">
        <f aca="true" t="shared" si="3" ref="H31:H37">G31*30</f>
        <v>90</v>
      </c>
      <c r="I31" s="198">
        <v>6</v>
      </c>
      <c r="J31" s="198">
        <v>4</v>
      </c>
      <c r="K31" s="199"/>
      <c r="L31" s="198">
        <v>2</v>
      </c>
      <c r="M31" s="299">
        <f aca="true" t="shared" si="4" ref="M31:M37">H31-I31</f>
        <v>84</v>
      </c>
      <c r="N31" s="94" t="s">
        <v>118</v>
      </c>
      <c r="O31" s="94"/>
      <c r="P31" s="94"/>
    </row>
    <row r="32" spans="1:16" ht="32.25" thickBot="1">
      <c r="A32" s="219"/>
      <c r="B32" s="300" t="s">
        <v>141</v>
      </c>
      <c r="C32" s="106"/>
      <c r="D32" s="107"/>
      <c r="E32" s="301"/>
      <c r="F32" s="86">
        <v>2</v>
      </c>
      <c r="G32" s="302">
        <v>1.5</v>
      </c>
      <c r="H32" s="106">
        <f t="shared" si="3"/>
        <v>45</v>
      </c>
      <c r="I32" s="107">
        <v>4</v>
      </c>
      <c r="J32" s="107"/>
      <c r="K32" s="303"/>
      <c r="L32" s="304" t="s">
        <v>142</v>
      </c>
      <c r="M32" s="305">
        <f t="shared" si="4"/>
        <v>41</v>
      </c>
      <c r="N32" s="95"/>
      <c r="O32" s="95" t="s">
        <v>83</v>
      </c>
      <c r="P32" s="95"/>
    </row>
    <row r="33" spans="1:16" ht="32.25" thickBot="1">
      <c r="A33" s="281" t="s">
        <v>150</v>
      </c>
      <c r="B33" s="306" t="s">
        <v>143</v>
      </c>
      <c r="C33" s="152"/>
      <c r="D33" s="150">
        <v>1</v>
      </c>
      <c r="E33" s="307"/>
      <c r="F33" s="88"/>
      <c r="G33" s="308">
        <v>3.5</v>
      </c>
      <c r="H33" s="309">
        <f>G33*30</f>
        <v>105</v>
      </c>
      <c r="I33" s="198">
        <v>6</v>
      </c>
      <c r="J33" s="198">
        <v>4</v>
      </c>
      <c r="K33" s="199"/>
      <c r="L33" s="198">
        <v>2</v>
      </c>
      <c r="M33" s="310">
        <f>H33-I33</f>
        <v>99</v>
      </c>
      <c r="N33" s="94" t="s">
        <v>118</v>
      </c>
      <c r="O33" s="96"/>
      <c r="P33" s="96"/>
    </row>
    <row r="34" spans="1:16" ht="32.25" thickBot="1">
      <c r="A34" s="281" t="s">
        <v>151</v>
      </c>
      <c r="B34" s="294" t="s">
        <v>144</v>
      </c>
      <c r="C34" s="295">
        <v>1</v>
      </c>
      <c r="D34" s="198"/>
      <c r="E34" s="296"/>
      <c r="F34" s="297"/>
      <c r="G34" s="298">
        <v>3.5</v>
      </c>
      <c r="H34" s="295">
        <f t="shared" si="3"/>
        <v>105</v>
      </c>
      <c r="I34" s="198">
        <v>6</v>
      </c>
      <c r="J34" s="198">
        <v>4</v>
      </c>
      <c r="K34" s="311"/>
      <c r="L34" s="198">
        <v>2</v>
      </c>
      <c r="M34" s="299">
        <f t="shared" si="4"/>
        <v>99</v>
      </c>
      <c r="N34" s="93" t="s">
        <v>118</v>
      </c>
      <c r="O34" s="94"/>
      <c r="P34" s="94"/>
    </row>
    <row r="35" spans="1:16" ht="32.25" thickBot="1">
      <c r="A35" s="281" t="s">
        <v>152</v>
      </c>
      <c r="B35" s="294" t="s">
        <v>145</v>
      </c>
      <c r="C35" s="295">
        <v>2</v>
      </c>
      <c r="D35" s="198"/>
      <c r="E35" s="296"/>
      <c r="F35" s="297"/>
      <c r="G35" s="312">
        <v>3.5</v>
      </c>
      <c r="H35" s="295">
        <f t="shared" si="3"/>
        <v>105</v>
      </c>
      <c r="I35" s="198">
        <v>12</v>
      </c>
      <c r="J35" s="198">
        <v>8</v>
      </c>
      <c r="K35" s="199"/>
      <c r="L35" s="198">
        <v>4</v>
      </c>
      <c r="M35" s="313">
        <f t="shared" si="4"/>
        <v>93</v>
      </c>
      <c r="N35" s="94"/>
      <c r="O35" s="94" t="s">
        <v>120</v>
      </c>
      <c r="P35" s="94"/>
    </row>
    <row r="36" spans="1:16" ht="16.5" thickBot="1">
      <c r="A36" s="281" t="s">
        <v>153</v>
      </c>
      <c r="B36" s="314" t="s">
        <v>146</v>
      </c>
      <c r="C36" s="315"/>
      <c r="D36" s="279">
        <v>1</v>
      </c>
      <c r="E36" s="316"/>
      <c r="F36" s="297"/>
      <c r="G36" s="312">
        <v>3.5</v>
      </c>
      <c r="H36" s="295">
        <f t="shared" si="3"/>
        <v>105</v>
      </c>
      <c r="I36" s="198">
        <v>6</v>
      </c>
      <c r="J36" s="198">
        <v>4</v>
      </c>
      <c r="K36" s="199"/>
      <c r="L36" s="198">
        <v>2</v>
      </c>
      <c r="M36" s="313">
        <f t="shared" si="4"/>
        <v>99</v>
      </c>
      <c r="N36" s="94" t="s">
        <v>118</v>
      </c>
      <c r="O36" s="94"/>
      <c r="P36" s="94"/>
    </row>
    <row r="37" spans="1:16" ht="16.5" thickBot="1">
      <c r="A37" s="281" t="s">
        <v>154</v>
      </c>
      <c r="B37" s="62" t="s">
        <v>147</v>
      </c>
      <c r="C37" s="45">
        <v>1</v>
      </c>
      <c r="D37" s="46"/>
      <c r="E37" s="317"/>
      <c r="F37" s="97"/>
      <c r="G37" s="318">
        <v>3.5</v>
      </c>
      <c r="H37" s="106">
        <f t="shared" si="3"/>
        <v>105</v>
      </c>
      <c r="I37" s="46">
        <v>4</v>
      </c>
      <c r="J37" s="46">
        <v>4</v>
      </c>
      <c r="K37" s="55"/>
      <c r="L37" s="46"/>
      <c r="M37" s="319">
        <f t="shared" si="4"/>
        <v>101</v>
      </c>
      <c r="N37" s="95" t="s">
        <v>83</v>
      </c>
      <c r="O37" s="95"/>
      <c r="P37" s="95"/>
    </row>
    <row r="38" spans="1:16" ht="15.75">
      <c r="A38" s="320" t="s">
        <v>100</v>
      </c>
      <c r="B38" s="321" t="s">
        <v>155</v>
      </c>
      <c r="C38" s="322"/>
      <c r="D38" s="323">
        <v>1</v>
      </c>
      <c r="E38" s="324"/>
      <c r="F38" s="325"/>
      <c r="G38" s="326">
        <v>3.5</v>
      </c>
      <c r="H38" s="216">
        <f>G38*30</f>
        <v>105</v>
      </c>
      <c r="I38" s="218">
        <v>6</v>
      </c>
      <c r="J38" s="218">
        <v>4</v>
      </c>
      <c r="K38" s="327"/>
      <c r="L38" s="218">
        <v>2</v>
      </c>
      <c r="M38" s="328">
        <f>H38-I38</f>
        <v>99</v>
      </c>
      <c r="N38" s="329" t="s">
        <v>118</v>
      </c>
      <c r="O38" s="330"/>
      <c r="P38" s="331"/>
    </row>
    <row r="39" spans="1:16" ht="31.5">
      <c r="A39" s="332" t="s">
        <v>101</v>
      </c>
      <c r="B39" s="333" t="s">
        <v>156</v>
      </c>
      <c r="C39" s="272">
        <v>2</v>
      </c>
      <c r="D39" s="268"/>
      <c r="E39" s="334"/>
      <c r="F39" s="270"/>
      <c r="G39" s="335">
        <v>3</v>
      </c>
      <c r="H39" s="295">
        <f>G39*30</f>
        <v>90</v>
      </c>
      <c r="I39" s="268">
        <v>4</v>
      </c>
      <c r="J39" s="268">
        <v>4</v>
      </c>
      <c r="K39" s="336"/>
      <c r="L39" s="268">
        <v>0</v>
      </c>
      <c r="M39" s="313">
        <f>H39-I39</f>
        <v>86</v>
      </c>
      <c r="N39" s="337"/>
      <c r="O39" s="280" t="s">
        <v>83</v>
      </c>
      <c r="P39" s="338"/>
    </row>
    <row r="40" spans="1:16" ht="16.5" thickBot="1">
      <c r="A40" s="339" t="s">
        <v>108</v>
      </c>
      <c r="B40" s="340" t="s">
        <v>157</v>
      </c>
      <c r="C40" s="341"/>
      <c r="D40" s="342">
        <v>2</v>
      </c>
      <c r="E40" s="343"/>
      <c r="F40" s="108"/>
      <c r="G40" s="344">
        <v>3</v>
      </c>
      <c r="H40" s="345">
        <f>G40*30</f>
        <v>90</v>
      </c>
      <c r="I40" s="198">
        <v>12</v>
      </c>
      <c r="J40" s="198">
        <v>8</v>
      </c>
      <c r="K40" s="199"/>
      <c r="L40" s="198">
        <v>4</v>
      </c>
      <c r="M40" s="346">
        <f>H40-I40</f>
        <v>78</v>
      </c>
      <c r="N40" s="347"/>
      <c r="O40" s="94" t="s">
        <v>120</v>
      </c>
      <c r="P40" s="349"/>
    </row>
    <row r="41" spans="1:16" ht="16.5" thickBot="1">
      <c r="A41" s="499" t="s">
        <v>158</v>
      </c>
      <c r="B41" s="500"/>
      <c r="C41" s="500"/>
      <c r="D41" s="500"/>
      <c r="E41" s="500"/>
      <c r="F41" s="500"/>
      <c r="G41" s="49">
        <f>G38+G40+G39+G29+G30+G33+G34+G35+G36+G37</f>
        <v>34.5</v>
      </c>
      <c r="H41" s="113">
        <f aca="true" t="shared" si="5" ref="H41:M41">H38+H40+H39+H29+H30+H33+H34+H35+H36+H37</f>
        <v>1035</v>
      </c>
      <c r="I41" s="113">
        <f t="shared" si="5"/>
        <v>62</v>
      </c>
      <c r="J41" s="113">
        <f t="shared" si="5"/>
        <v>44</v>
      </c>
      <c r="K41" s="113">
        <f t="shared" si="5"/>
        <v>0</v>
      </c>
      <c r="L41" s="113">
        <f t="shared" si="5"/>
        <v>18</v>
      </c>
      <c r="M41" s="113">
        <f t="shared" si="5"/>
        <v>838</v>
      </c>
      <c r="N41" s="114" t="s">
        <v>121</v>
      </c>
      <c r="O41" s="114" t="s">
        <v>182</v>
      </c>
      <c r="P41" s="350"/>
    </row>
    <row r="42" spans="1:16" ht="20.25" customHeight="1" thickBot="1">
      <c r="A42" s="501" t="s">
        <v>159</v>
      </c>
      <c r="B42" s="502"/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</row>
    <row r="43" spans="1:16" ht="32.25" thickBot="1">
      <c r="A43" s="281" t="s">
        <v>171</v>
      </c>
      <c r="B43" s="282" t="s">
        <v>160</v>
      </c>
      <c r="C43" s="283">
        <v>2</v>
      </c>
      <c r="D43" s="284"/>
      <c r="E43" s="285"/>
      <c r="F43" s="217"/>
      <c r="G43" s="286">
        <v>3</v>
      </c>
      <c r="H43" s="283">
        <f>G43*30</f>
        <v>90</v>
      </c>
      <c r="I43" s="287">
        <v>6</v>
      </c>
      <c r="J43" s="288">
        <v>4</v>
      </c>
      <c r="K43" s="289"/>
      <c r="L43" s="288">
        <v>2</v>
      </c>
      <c r="M43" s="290">
        <f>H43-I43</f>
        <v>84</v>
      </c>
      <c r="N43" s="93"/>
      <c r="O43" s="93" t="s">
        <v>118</v>
      </c>
      <c r="P43" s="93"/>
    </row>
    <row r="44" spans="1:16" ht="31.5">
      <c r="A44" s="281" t="s">
        <v>172</v>
      </c>
      <c r="B44" s="291" t="s">
        <v>161</v>
      </c>
      <c r="C44" s="283"/>
      <c r="D44" s="284"/>
      <c r="E44" s="285"/>
      <c r="F44" s="217"/>
      <c r="G44" s="292">
        <f>G45+G46</f>
        <v>4.5</v>
      </c>
      <c r="H44" s="293">
        <f>G44*30</f>
        <v>135</v>
      </c>
      <c r="I44" s="287"/>
      <c r="J44" s="288"/>
      <c r="K44" s="289"/>
      <c r="L44" s="288"/>
      <c r="M44" s="290"/>
      <c r="N44" s="93"/>
      <c r="O44" s="93"/>
      <c r="P44" s="93"/>
    </row>
    <row r="45" spans="1:16" ht="31.5">
      <c r="A45" s="165"/>
      <c r="B45" s="294" t="s">
        <v>161</v>
      </c>
      <c r="C45" s="295">
        <v>1</v>
      </c>
      <c r="D45" s="198"/>
      <c r="E45" s="296"/>
      <c r="F45" s="297"/>
      <c r="G45" s="298">
        <v>3</v>
      </c>
      <c r="H45" s="295">
        <f aca="true" t="shared" si="6" ref="H45:H51">G45*30</f>
        <v>90</v>
      </c>
      <c r="I45" s="198">
        <v>6</v>
      </c>
      <c r="J45" s="198">
        <v>4</v>
      </c>
      <c r="K45" s="199"/>
      <c r="L45" s="198">
        <v>2</v>
      </c>
      <c r="M45" s="299">
        <f aca="true" t="shared" si="7" ref="M45:M51">H45-I45</f>
        <v>84</v>
      </c>
      <c r="N45" s="94" t="s">
        <v>118</v>
      </c>
      <c r="O45" s="94"/>
      <c r="P45" s="94"/>
    </row>
    <row r="46" spans="1:16" ht="32.25" thickBot="1">
      <c r="A46" s="219"/>
      <c r="B46" s="300" t="s">
        <v>162</v>
      </c>
      <c r="C46" s="106"/>
      <c r="D46" s="107"/>
      <c r="E46" s="301"/>
      <c r="F46" s="86">
        <v>2</v>
      </c>
      <c r="G46" s="302">
        <v>1.5</v>
      </c>
      <c r="H46" s="106">
        <f t="shared" si="6"/>
        <v>45</v>
      </c>
      <c r="I46" s="107">
        <v>4</v>
      </c>
      <c r="J46" s="107"/>
      <c r="K46" s="303"/>
      <c r="L46" s="304" t="s">
        <v>142</v>
      </c>
      <c r="M46" s="305">
        <f t="shared" si="7"/>
        <v>41</v>
      </c>
      <c r="N46" s="95"/>
      <c r="O46" s="95" t="s">
        <v>83</v>
      </c>
      <c r="P46" s="95"/>
    </row>
    <row r="47" spans="1:16" ht="32.25" thickBot="1">
      <c r="A47" s="281" t="s">
        <v>173</v>
      </c>
      <c r="B47" s="306" t="s">
        <v>163</v>
      </c>
      <c r="C47" s="152"/>
      <c r="D47" s="150">
        <v>1</v>
      </c>
      <c r="E47" s="307"/>
      <c r="F47" s="88"/>
      <c r="G47" s="308">
        <v>3</v>
      </c>
      <c r="H47" s="309">
        <f>G47*30</f>
        <v>90</v>
      </c>
      <c r="I47" s="198">
        <v>6</v>
      </c>
      <c r="J47" s="198">
        <v>4</v>
      </c>
      <c r="K47" s="199"/>
      <c r="L47" s="198">
        <v>2</v>
      </c>
      <c r="M47" s="310">
        <f>H47-I47</f>
        <v>84</v>
      </c>
      <c r="N47" s="94" t="s">
        <v>118</v>
      </c>
      <c r="O47" s="96"/>
      <c r="P47" s="96"/>
    </row>
    <row r="48" spans="1:16" ht="16.5" thickBot="1">
      <c r="A48" s="281" t="s">
        <v>174</v>
      </c>
      <c r="B48" s="294" t="s">
        <v>164</v>
      </c>
      <c r="C48" s="295">
        <v>1</v>
      </c>
      <c r="D48" s="198"/>
      <c r="E48" s="296"/>
      <c r="F48" s="297"/>
      <c r="G48" s="298">
        <v>3</v>
      </c>
      <c r="H48" s="295">
        <f t="shared" si="6"/>
        <v>90</v>
      </c>
      <c r="I48" s="198">
        <v>6</v>
      </c>
      <c r="J48" s="198">
        <v>4</v>
      </c>
      <c r="K48" s="199"/>
      <c r="L48" s="198">
        <v>2</v>
      </c>
      <c r="M48" s="299">
        <f t="shared" si="7"/>
        <v>84</v>
      </c>
      <c r="N48" s="94" t="s">
        <v>118</v>
      </c>
      <c r="O48" s="94"/>
      <c r="P48" s="94"/>
    </row>
    <row r="49" spans="1:16" ht="16.5" thickBot="1">
      <c r="A49" s="281" t="s">
        <v>175</v>
      </c>
      <c r="B49" s="294" t="s">
        <v>165</v>
      </c>
      <c r="C49" s="295">
        <v>2</v>
      </c>
      <c r="D49" s="198"/>
      <c r="E49" s="296"/>
      <c r="F49" s="297"/>
      <c r="G49" s="312">
        <v>3</v>
      </c>
      <c r="H49" s="295">
        <f t="shared" si="6"/>
        <v>90</v>
      </c>
      <c r="I49" s="198">
        <v>12</v>
      </c>
      <c r="J49" s="198">
        <v>8</v>
      </c>
      <c r="K49" s="311"/>
      <c r="L49" s="198">
        <v>4</v>
      </c>
      <c r="M49" s="313">
        <f t="shared" si="7"/>
        <v>78</v>
      </c>
      <c r="N49" s="94"/>
      <c r="O49" s="94" t="s">
        <v>120</v>
      </c>
      <c r="P49" s="94"/>
    </row>
    <row r="50" spans="1:16" ht="16.5" thickBot="1">
      <c r="A50" s="281" t="s">
        <v>176</v>
      </c>
      <c r="B50" s="314" t="s">
        <v>166</v>
      </c>
      <c r="C50" s="315"/>
      <c r="D50" s="279">
        <v>1</v>
      </c>
      <c r="E50" s="316"/>
      <c r="F50" s="297"/>
      <c r="G50" s="312">
        <v>3</v>
      </c>
      <c r="H50" s="295">
        <f t="shared" si="6"/>
        <v>90</v>
      </c>
      <c r="I50" s="198">
        <v>6</v>
      </c>
      <c r="J50" s="198">
        <v>4</v>
      </c>
      <c r="K50" s="199"/>
      <c r="L50" s="198">
        <v>2</v>
      </c>
      <c r="M50" s="313">
        <f t="shared" si="7"/>
        <v>84</v>
      </c>
      <c r="N50" s="94" t="s">
        <v>118</v>
      </c>
      <c r="O50" s="94"/>
      <c r="P50" s="94"/>
    </row>
    <row r="51" spans="1:16" ht="16.5" thickBot="1">
      <c r="A51" s="281" t="s">
        <v>177</v>
      </c>
      <c r="B51" s="62" t="s">
        <v>167</v>
      </c>
      <c r="C51" s="45">
        <v>1</v>
      </c>
      <c r="D51" s="46"/>
      <c r="E51" s="317"/>
      <c r="F51" s="97"/>
      <c r="G51" s="318">
        <v>3</v>
      </c>
      <c r="H51" s="106">
        <f t="shared" si="6"/>
        <v>90</v>
      </c>
      <c r="I51" s="46">
        <v>4</v>
      </c>
      <c r="J51" s="46">
        <v>4</v>
      </c>
      <c r="K51" s="55"/>
      <c r="L51" s="46"/>
      <c r="M51" s="319">
        <f t="shared" si="7"/>
        <v>86</v>
      </c>
      <c r="N51" s="95" t="s">
        <v>83</v>
      </c>
      <c r="O51" s="95"/>
      <c r="P51" s="95"/>
    </row>
    <row r="52" spans="1:16" ht="16.5" thickBot="1">
      <c r="A52" s="281" t="s">
        <v>178</v>
      </c>
      <c r="B52" s="321" t="s">
        <v>168</v>
      </c>
      <c r="C52" s="322"/>
      <c r="D52" s="323">
        <v>1</v>
      </c>
      <c r="E52" s="324"/>
      <c r="F52" s="325"/>
      <c r="G52" s="326">
        <v>3</v>
      </c>
      <c r="H52" s="216">
        <f>G52*30</f>
        <v>90</v>
      </c>
      <c r="I52" s="198">
        <v>6</v>
      </c>
      <c r="J52" s="198">
        <v>4</v>
      </c>
      <c r="K52" s="199"/>
      <c r="L52" s="198">
        <v>2</v>
      </c>
      <c r="M52" s="328">
        <f>H52-I52</f>
        <v>84</v>
      </c>
      <c r="N52" s="94" t="s">
        <v>118</v>
      </c>
      <c r="O52" s="330"/>
      <c r="P52" s="331"/>
    </row>
    <row r="53" spans="1:16" ht="16.5" thickBot="1">
      <c r="A53" s="281" t="s">
        <v>179</v>
      </c>
      <c r="B53" s="333" t="s">
        <v>169</v>
      </c>
      <c r="C53" s="272">
        <v>2</v>
      </c>
      <c r="D53" s="268"/>
      <c r="E53" s="334"/>
      <c r="F53" s="270"/>
      <c r="G53" s="335">
        <v>3</v>
      </c>
      <c r="H53" s="295">
        <f>G53*30</f>
        <v>90</v>
      </c>
      <c r="I53" s="268">
        <v>4</v>
      </c>
      <c r="J53" s="268">
        <v>4</v>
      </c>
      <c r="K53" s="336"/>
      <c r="L53" s="268">
        <v>0</v>
      </c>
      <c r="M53" s="313">
        <f>H53-I53</f>
        <v>86</v>
      </c>
      <c r="N53" s="337"/>
      <c r="O53" s="280" t="s">
        <v>83</v>
      </c>
      <c r="P53" s="338"/>
    </row>
    <row r="54" spans="1:16" ht="32.25" thickBot="1">
      <c r="A54" s="281" t="s">
        <v>180</v>
      </c>
      <c r="B54" s="340" t="s">
        <v>170</v>
      </c>
      <c r="C54" s="341"/>
      <c r="D54" s="342">
        <v>2</v>
      </c>
      <c r="E54" s="343"/>
      <c r="F54" s="108"/>
      <c r="G54" s="344">
        <v>3</v>
      </c>
      <c r="H54" s="345">
        <f>G54*30</f>
        <v>90</v>
      </c>
      <c r="I54" s="198">
        <v>12</v>
      </c>
      <c r="J54" s="198">
        <v>8</v>
      </c>
      <c r="K54" s="311"/>
      <c r="L54" s="198">
        <v>4</v>
      </c>
      <c r="M54" s="346">
        <f>H54-I54</f>
        <v>78</v>
      </c>
      <c r="N54" s="347"/>
      <c r="O54" s="348" t="s">
        <v>120</v>
      </c>
      <c r="P54" s="349"/>
    </row>
    <row r="55" spans="1:16" ht="16.5" customHeight="1" thickBot="1">
      <c r="A55" s="499" t="s">
        <v>181</v>
      </c>
      <c r="B55" s="500"/>
      <c r="C55" s="500"/>
      <c r="D55" s="500"/>
      <c r="E55" s="500"/>
      <c r="F55" s="500"/>
      <c r="G55" s="49">
        <f>G43+G44+G47+G48+G49+G50+G51+G52+G52+G54+G53</f>
        <v>34.5</v>
      </c>
      <c r="H55" s="113">
        <f aca="true" t="shared" si="8" ref="H55:M55">H43+H44+H47+H48+H49+H50+H51+H52+H52+H54+H53</f>
        <v>1035</v>
      </c>
      <c r="I55" s="113">
        <f t="shared" si="8"/>
        <v>68</v>
      </c>
      <c r="J55" s="113">
        <f t="shared" si="8"/>
        <v>48</v>
      </c>
      <c r="K55" s="113">
        <f t="shared" si="8"/>
        <v>0</v>
      </c>
      <c r="L55" s="113">
        <f t="shared" si="8"/>
        <v>20</v>
      </c>
      <c r="M55" s="113">
        <f t="shared" si="8"/>
        <v>832</v>
      </c>
      <c r="N55" s="114" t="s">
        <v>121</v>
      </c>
      <c r="O55" s="114" t="s">
        <v>182</v>
      </c>
      <c r="P55" s="350"/>
    </row>
    <row r="56" spans="1:16" ht="16.5" customHeight="1" thickBot="1">
      <c r="A56" s="351"/>
      <c r="B56" s="352"/>
      <c r="C56" s="352"/>
      <c r="D56" s="352"/>
      <c r="E56" s="352"/>
      <c r="F56" s="352"/>
      <c r="G56" s="353"/>
      <c r="H56" s="119"/>
      <c r="I56" s="119"/>
      <c r="J56" s="119"/>
      <c r="K56" s="119"/>
      <c r="L56" s="119"/>
      <c r="M56" s="119"/>
      <c r="N56" s="354"/>
      <c r="O56" s="354"/>
      <c r="P56" s="355"/>
    </row>
    <row r="57" spans="1:16" ht="15.75" customHeight="1" thickBot="1">
      <c r="A57" s="574" t="s">
        <v>85</v>
      </c>
      <c r="B57" s="575"/>
      <c r="C57" s="575"/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6"/>
    </row>
    <row r="58" spans="1:16" ht="15.75">
      <c r="A58" s="96" t="s">
        <v>86</v>
      </c>
      <c r="B58" s="151" t="s">
        <v>36</v>
      </c>
      <c r="C58" s="152"/>
      <c r="D58" s="150">
        <v>3</v>
      </c>
      <c r="E58" s="150"/>
      <c r="F58" s="104"/>
      <c r="G58" s="153">
        <v>4.5</v>
      </c>
      <c r="H58" s="154">
        <f>G58*30</f>
        <v>135</v>
      </c>
      <c r="I58" s="103"/>
      <c r="J58" s="103"/>
      <c r="K58" s="103"/>
      <c r="L58" s="103"/>
      <c r="M58" s="104"/>
      <c r="N58" s="102"/>
      <c r="O58" s="103"/>
      <c r="P58" s="104"/>
    </row>
    <row r="59" spans="1:16" ht="16.5" thickBot="1">
      <c r="A59" s="95" t="s">
        <v>87</v>
      </c>
      <c r="B59" s="105" t="s">
        <v>22</v>
      </c>
      <c r="C59" s="106"/>
      <c r="D59" s="107">
        <v>3</v>
      </c>
      <c r="E59" s="107"/>
      <c r="F59" s="108"/>
      <c r="G59" s="109">
        <v>15</v>
      </c>
      <c r="H59" s="110">
        <f>G59*30</f>
        <v>450</v>
      </c>
      <c r="I59" s="111"/>
      <c r="J59" s="111"/>
      <c r="K59" s="111"/>
      <c r="L59" s="111"/>
      <c r="M59" s="108"/>
      <c r="N59" s="112"/>
      <c r="O59" s="111"/>
      <c r="P59" s="108"/>
    </row>
    <row r="60" spans="1:16" ht="16.5" thickBot="1">
      <c r="A60" s="577" t="s">
        <v>88</v>
      </c>
      <c r="B60" s="578"/>
      <c r="C60" s="578"/>
      <c r="D60" s="578"/>
      <c r="E60" s="578"/>
      <c r="F60" s="578"/>
      <c r="G60" s="49">
        <f>G59+G58</f>
        <v>19.5</v>
      </c>
      <c r="H60" s="113">
        <f>H59+H58</f>
        <v>585</v>
      </c>
      <c r="I60" s="49"/>
      <c r="J60" s="49"/>
      <c r="K60" s="49"/>
      <c r="L60" s="49"/>
      <c r="M60" s="49"/>
      <c r="N60" s="114"/>
      <c r="O60" s="114"/>
      <c r="P60" s="101"/>
    </row>
    <row r="61" spans="1:16" ht="16.5" thickBot="1">
      <c r="A61" s="115"/>
      <c r="B61" s="116"/>
      <c r="C61" s="117"/>
      <c r="D61" s="117"/>
      <c r="G61" s="118"/>
      <c r="H61" s="118"/>
      <c r="I61" s="118"/>
      <c r="J61" s="118"/>
      <c r="K61" s="118"/>
      <c r="L61" s="118"/>
      <c r="M61" s="118"/>
      <c r="N61" s="118"/>
      <c r="O61" s="118"/>
      <c r="P61" s="136"/>
    </row>
    <row r="62" spans="1:16" ht="15.75" customHeight="1" thickBot="1">
      <c r="A62" s="574" t="s">
        <v>89</v>
      </c>
      <c r="B62" s="575"/>
      <c r="C62" s="575"/>
      <c r="D62" s="575"/>
      <c r="E62" s="575"/>
      <c r="F62" s="575"/>
      <c r="G62" s="575"/>
      <c r="H62" s="575"/>
      <c r="I62" s="575"/>
      <c r="J62" s="575"/>
      <c r="K62" s="575"/>
      <c r="L62" s="575"/>
      <c r="M62" s="575"/>
      <c r="N62" s="575"/>
      <c r="O62" s="575"/>
      <c r="P62" s="576"/>
    </row>
    <row r="63" spans="1:16" ht="16.5" thickBot="1">
      <c r="A63" s="149" t="s">
        <v>90</v>
      </c>
      <c r="B63" s="155" t="s">
        <v>44</v>
      </c>
      <c r="C63" s="44"/>
      <c r="D63" s="43">
        <v>3</v>
      </c>
      <c r="E63" s="43"/>
      <c r="F63" s="156"/>
      <c r="G63" s="157">
        <v>3</v>
      </c>
      <c r="H63" s="158">
        <f>G63*30</f>
        <v>90</v>
      </c>
      <c r="I63" s="159"/>
      <c r="J63" s="159"/>
      <c r="K63" s="159"/>
      <c r="L63" s="159"/>
      <c r="M63" s="160"/>
      <c r="N63" s="161"/>
      <c r="O63" s="159"/>
      <c r="P63" s="160"/>
    </row>
    <row r="64" spans="1:16" ht="16.5" thickBot="1">
      <c r="A64" s="577" t="s">
        <v>98</v>
      </c>
      <c r="B64" s="578"/>
      <c r="C64" s="578"/>
      <c r="D64" s="578"/>
      <c r="E64" s="578"/>
      <c r="F64" s="578"/>
      <c r="G64" s="61">
        <f>G63</f>
        <v>3</v>
      </c>
      <c r="H64" s="119">
        <f>H63</f>
        <v>90</v>
      </c>
      <c r="I64" s="120"/>
      <c r="J64" s="121"/>
      <c r="K64" s="121"/>
      <c r="L64" s="121"/>
      <c r="M64" s="121"/>
      <c r="N64" s="121"/>
      <c r="O64" s="121"/>
      <c r="P64" s="122"/>
    </row>
    <row r="65" spans="1:16" ht="16.5" thickBot="1">
      <c r="A65" s="123"/>
      <c r="B65" s="116"/>
      <c r="C65" s="117"/>
      <c r="D65" s="117"/>
      <c r="G65" s="118"/>
      <c r="H65" s="118"/>
      <c r="I65" s="118"/>
      <c r="J65" s="118"/>
      <c r="K65" s="118"/>
      <c r="L65" s="118"/>
      <c r="M65" s="118"/>
      <c r="N65" s="118"/>
      <c r="O65" s="118"/>
      <c r="P65" s="136"/>
    </row>
    <row r="66" spans="1:16" ht="16.5" thickBot="1">
      <c r="A66" s="503" t="s">
        <v>183</v>
      </c>
      <c r="B66" s="504"/>
      <c r="C66" s="504"/>
      <c r="D66" s="504"/>
      <c r="E66" s="504"/>
      <c r="F66" s="504"/>
      <c r="G66" s="124">
        <f>G64+G60+G27+G12</f>
        <v>60</v>
      </c>
      <c r="H66" s="124">
        <f aca="true" t="shared" si="9" ref="H66:M66">H64+H60+H27+H12</f>
        <v>1800</v>
      </c>
      <c r="I66" s="124">
        <f t="shared" si="9"/>
        <v>32</v>
      </c>
      <c r="J66" s="124">
        <f t="shared" si="9"/>
        <v>24</v>
      </c>
      <c r="K66" s="124">
        <f t="shared" si="9"/>
        <v>0</v>
      </c>
      <c r="L66" s="124">
        <f t="shared" si="9"/>
        <v>8</v>
      </c>
      <c r="M66" s="124">
        <f t="shared" si="9"/>
        <v>1061</v>
      </c>
      <c r="N66" s="48" t="s">
        <v>121</v>
      </c>
      <c r="O66" s="48" t="s">
        <v>122</v>
      </c>
      <c r="P66" s="48"/>
    </row>
    <row r="67" spans="1:16" ht="16.5" thickBot="1">
      <c r="A67" s="496" t="s">
        <v>109</v>
      </c>
      <c r="B67" s="497"/>
      <c r="C67" s="497"/>
      <c r="D67" s="497"/>
      <c r="E67" s="497"/>
      <c r="F67" s="497"/>
      <c r="G67" s="497"/>
      <c r="H67" s="497"/>
      <c r="I67" s="497"/>
      <c r="J67" s="497"/>
      <c r="K67" s="497"/>
      <c r="L67" s="497"/>
      <c r="M67" s="505"/>
      <c r="N67" s="244">
        <v>1</v>
      </c>
      <c r="O67" s="245">
        <v>2</v>
      </c>
      <c r="P67" s="246">
        <v>3</v>
      </c>
    </row>
    <row r="68" spans="1:16" ht="15.75">
      <c r="A68" s="485" t="s">
        <v>25</v>
      </c>
      <c r="B68" s="486"/>
      <c r="C68" s="486"/>
      <c r="D68" s="486"/>
      <c r="E68" s="486"/>
      <c r="F68" s="486"/>
      <c r="G68" s="486"/>
      <c r="H68" s="486"/>
      <c r="I68" s="486"/>
      <c r="J68" s="486"/>
      <c r="K68" s="486"/>
      <c r="L68" s="486"/>
      <c r="M68" s="491"/>
      <c r="N68" s="241">
        <v>4</v>
      </c>
      <c r="O68" s="242">
        <v>3</v>
      </c>
      <c r="P68" s="243"/>
    </row>
    <row r="69" spans="1:16" ht="15.75">
      <c r="A69" s="485" t="s">
        <v>26</v>
      </c>
      <c r="B69" s="486"/>
      <c r="C69" s="486"/>
      <c r="D69" s="486"/>
      <c r="E69" s="486"/>
      <c r="F69" s="486"/>
      <c r="G69" s="486"/>
      <c r="H69" s="486"/>
      <c r="I69" s="486"/>
      <c r="J69" s="486"/>
      <c r="K69" s="486"/>
      <c r="L69" s="486"/>
      <c r="M69" s="491"/>
      <c r="N69" s="162">
        <v>3</v>
      </c>
      <c r="O69" s="125"/>
      <c r="P69" s="126">
        <v>1</v>
      </c>
    </row>
    <row r="70" spans="1:16" ht="15.75">
      <c r="A70" s="485" t="s">
        <v>91</v>
      </c>
      <c r="B70" s="486"/>
      <c r="C70" s="486"/>
      <c r="D70" s="486"/>
      <c r="E70" s="486"/>
      <c r="F70" s="486"/>
      <c r="G70" s="486"/>
      <c r="H70" s="486"/>
      <c r="I70" s="486"/>
      <c r="J70" s="486"/>
      <c r="K70" s="486"/>
      <c r="L70" s="486"/>
      <c r="M70" s="491"/>
      <c r="N70" s="162"/>
      <c r="O70" s="125"/>
      <c r="P70" s="126"/>
    </row>
    <row r="71" spans="1:16" ht="16.5" thickBot="1">
      <c r="A71" s="488" t="s">
        <v>92</v>
      </c>
      <c r="B71" s="489"/>
      <c r="C71" s="489"/>
      <c r="D71" s="489"/>
      <c r="E71" s="489"/>
      <c r="F71" s="489"/>
      <c r="G71" s="489"/>
      <c r="H71" s="489"/>
      <c r="I71" s="489"/>
      <c r="J71" s="489"/>
      <c r="K71" s="489"/>
      <c r="L71" s="489"/>
      <c r="M71" s="492"/>
      <c r="N71" s="163"/>
      <c r="O71" s="127">
        <v>1</v>
      </c>
      <c r="P71" s="128"/>
    </row>
    <row r="72" spans="1:16" ht="16.5" thickBot="1">
      <c r="A72" s="356"/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137"/>
      <c r="O72" s="137"/>
      <c r="P72" s="137"/>
    </row>
    <row r="73" spans="1:16" ht="16.5" thickBot="1">
      <c r="A73" s="503" t="s">
        <v>184</v>
      </c>
      <c r="B73" s="504"/>
      <c r="C73" s="504"/>
      <c r="D73" s="504"/>
      <c r="E73" s="504"/>
      <c r="F73" s="504"/>
      <c r="G73" s="124">
        <f>G12+G41+G60+G64</f>
        <v>60</v>
      </c>
      <c r="H73" s="124">
        <f aca="true" t="shared" si="10" ref="H73:M73">H12+H41+H60+H64</f>
        <v>1800</v>
      </c>
      <c r="I73" s="124">
        <f t="shared" si="10"/>
        <v>66</v>
      </c>
      <c r="J73" s="124">
        <f t="shared" si="10"/>
        <v>48</v>
      </c>
      <c r="K73" s="124">
        <f t="shared" si="10"/>
        <v>0</v>
      </c>
      <c r="L73" s="124">
        <f t="shared" si="10"/>
        <v>18</v>
      </c>
      <c r="M73" s="124">
        <f t="shared" si="10"/>
        <v>924</v>
      </c>
      <c r="N73" s="48" t="s">
        <v>182</v>
      </c>
      <c r="O73" s="48" t="s">
        <v>182</v>
      </c>
      <c r="P73" s="48"/>
    </row>
    <row r="74" spans="1:16" ht="16.5" thickBot="1">
      <c r="A74" s="496" t="s">
        <v>109</v>
      </c>
      <c r="B74" s="497"/>
      <c r="C74" s="497"/>
      <c r="D74" s="497"/>
      <c r="E74" s="497"/>
      <c r="F74" s="497"/>
      <c r="G74" s="497"/>
      <c r="H74" s="497"/>
      <c r="I74" s="497"/>
      <c r="J74" s="497"/>
      <c r="K74" s="497"/>
      <c r="L74" s="497"/>
      <c r="M74" s="505"/>
      <c r="N74" s="244">
        <v>1</v>
      </c>
      <c r="O74" s="245">
        <v>2</v>
      </c>
      <c r="P74" s="246">
        <v>3</v>
      </c>
    </row>
    <row r="75" spans="1:16" ht="15.75">
      <c r="A75" s="485" t="s">
        <v>25</v>
      </c>
      <c r="B75" s="486"/>
      <c r="C75" s="486"/>
      <c r="D75" s="486"/>
      <c r="E75" s="486"/>
      <c r="F75" s="486"/>
      <c r="G75" s="486"/>
      <c r="H75" s="486"/>
      <c r="I75" s="486"/>
      <c r="J75" s="486"/>
      <c r="K75" s="486"/>
      <c r="L75" s="486"/>
      <c r="M75" s="491"/>
      <c r="N75" s="241">
        <v>4</v>
      </c>
      <c r="O75" s="242">
        <v>3</v>
      </c>
      <c r="P75" s="243"/>
    </row>
    <row r="76" spans="1:16" ht="15.75">
      <c r="A76" s="485" t="s">
        <v>26</v>
      </c>
      <c r="B76" s="486"/>
      <c r="C76" s="486"/>
      <c r="D76" s="486"/>
      <c r="E76" s="486"/>
      <c r="F76" s="486"/>
      <c r="G76" s="486"/>
      <c r="H76" s="486"/>
      <c r="I76" s="486"/>
      <c r="J76" s="486"/>
      <c r="K76" s="486"/>
      <c r="L76" s="486"/>
      <c r="M76" s="491"/>
      <c r="N76" s="162">
        <v>4</v>
      </c>
      <c r="O76" s="125">
        <v>1</v>
      </c>
      <c r="P76" s="126">
        <v>1</v>
      </c>
    </row>
    <row r="77" spans="1:16" ht="15.75">
      <c r="A77" s="485" t="s">
        <v>91</v>
      </c>
      <c r="B77" s="486"/>
      <c r="C77" s="486"/>
      <c r="D77" s="486"/>
      <c r="E77" s="486"/>
      <c r="F77" s="486"/>
      <c r="G77" s="486"/>
      <c r="H77" s="486"/>
      <c r="I77" s="486"/>
      <c r="J77" s="486"/>
      <c r="K77" s="486"/>
      <c r="L77" s="486"/>
      <c r="M77" s="491"/>
      <c r="N77" s="162"/>
      <c r="O77" s="125"/>
      <c r="P77" s="126"/>
    </row>
    <row r="78" spans="1:16" ht="16.5" thickBot="1">
      <c r="A78" s="488" t="s">
        <v>92</v>
      </c>
      <c r="B78" s="489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92"/>
      <c r="N78" s="163"/>
      <c r="O78" s="127">
        <v>1</v>
      </c>
      <c r="P78" s="128"/>
    </row>
    <row r="79" spans="1:16" ht="16.5" thickBot="1">
      <c r="A79" s="356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356"/>
      <c r="M79" s="356"/>
      <c r="N79" s="137"/>
      <c r="O79" s="137"/>
      <c r="P79" s="137"/>
    </row>
    <row r="80" spans="1:16" ht="30" customHeight="1" thickBot="1">
      <c r="A80" s="493" t="s">
        <v>185</v>
      </c>
      <c r="B80" s="494"/>
      <c r="C80" s="494"/>
      <c r="D80" s="494"/>
      <c r="E80" s="494"/>
      <c r="F80" s="495"/>
      <c r="G80" s="357">
        <f>G12+G55+G60+G64</f>
        <v>60</v>
      </c>
      <c r="H80" s="357">
        <f aca="true" t="shared" si="11" ref="H80:M80">H12+H55+H60+H64</f>
        <v>1800</v>
      </c>
      <c r="I80" s="357">
        <f t="shared" si="11"/>
        <v>72</v>
      </c>
      <c r="J80" s="357">
        <f t="shared" si="11"/>
        <v>52</v>
      </c>
      <c r="K80" s="357">
        <f t="shared" si="11"/>
        <v>0</v>
      </c>
      <c r="L80" s="357">
        <f t="shared" si="11"/>
        <v>20</v>
      </c>
      <c r="M80" s="357">
        <f t="shared" si="11"/>
        <v>918</v>
      </c>
      <c r="N80" s="48" t="s">
        <v>182</v>
      </c>
      <c r="O80" s="48" t="s">
        <v>182</v>
      </c>
      <c r="P80" s="358"/>
    </row>
    <row r="81" spans="1:16" ht="16.5" thickBot="1">
      <c r="A81" s="496" t="s">
        <v>109</v>
      </c>
      <c r="B81" s="497"/>
      <c r="C81" s="497"/>
      <c r="D81" s="497"/>
      <c r="E81" s="497"/>
      <c r="F81" s="497"/>
      <c r="G81" s="497"/>
      <c r="H81" s="497"/>
      <c r="I81" s="497"/>
      <c r="J81" s="497"/>
      <c r="K81" s="497"/>
      <c r="L81" s="497"/>
      <c r="M81" s="498"/>
      <c r="N81" s="359">
        <v>1</v>
      </c>
      <c r="O81" s="360">
        <v>2</v>
      </c>
      <c r="P81" s="361">
        <v>3</v>
      </c>
    </row>
    <row r="82" spans="1:16" ht="15.75">
      <c r="A82" s="485" t="s">
        <v>25</v>
      </c>
      <c r="B82" s="486"/>
      <c r="C82" s="486"/>
      <c r="D82" s="486"/>
      <c r="E82" s="486"/>
      <c r="F82" s="486"/>
      <c r="G82" s="486"/>
      <c r="H82" s="486"/>
      <c r="I82" s="486"/>
      <c r="J82" s="486"/>
      <c r="K82" s="486"/>
      <c r="L82" s="486"/>
      <c r="M82" s="487"/>
      <c r="N82" s="362">
        <v>4</v>
      </c>
      <c r="O82" s="242">
        <v>3</v>
      </c>
      <c r="P82" s="243"/>
    </row>
    <row r="83" spans="1:16" ht="15.75">
      <c r="A83" s="485" t="s">
        <v>26</v>
      </c>
      <c r="B83" s="486"/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7"/>
      <c r="N83" s="363">
        <v>4</v>
      </c>
      <c r="O83" s="125">
        <v>1</v>
      </c>
      <c r="P83" s="126">
        <v>1</v>
      </c>
    </row>
    <row r="84" spans="1:16" ht="15.75">
      <c r="A84" s="485" t="s">
        <v>91</v>
      </c>
      <c r="B84" s="486"/>
      <c r="C84" s="486"/>
      <c r="D84" s="486"/>
      <c r="E84" s="486"/>
      <c r="F84" s="486"/>
      <c r="G84" s="486"/>
      <c r="H84" s="486"/>
      <c r="I84" s="486"/>
      <c r="J84" s="486"/>
      <c r="K84" s="486"/>
      <c r="L84" s="486"/>
      <c r="M84" s="487"/>
      <c r="N84" s="363"/>
      <c r="O84" s="125"/>
      <c r="P84" s="126"/>
    </row>
    <row r="85" spans="1:16" ht="16.5" thickBot="1">
      <c r="A85" s="488" t="s">
        <v>92</v>
      </c>
      <c r="B85" s="489"/>
      <c r="C85" s="489"/>
      <c r="D85" s="489"/>
      <c r="E85" s="489"/>
      <c r="F85" s="489"/>
      <c r="G85" s="489"/>
      <c r="H85" s="489"/>
      <c r="I85" s="489"/>
      <c r="J85" s="489"/>
      <c r="K85" s="489"/>
      <c r="L85" s="489"/>
      <c r="M85" s="490"/>
      <c r="N85" s="364"/>
      <c r="O85" s="127">
        <v>1</v>
      </c>
      <c r="P85" s="128"/>
    </row>
    <row r="86" spans="1:16" ht="15.75">
      <c r="A86" s="356"/>
      <c r="B86" s="356"/>
      <c r="C86" s="356"/>
      <c r="D86" s="356"/>
      <c r="E86" s="356"/>
      <c r="F86" s="356"/>
      <c r="G86" s="356"/>
      <c r="H86" s="356"/>
      <c r="I86" s="356"/>
      <c r="J86" s="356"/>
      <c r="K86" s="356"/>
      <c r="L86" s="356"/>
      <c r="M86" s="356"/>
      <c r="N86" s="137"/>
      <c r="O86" s="137"/>
      <c r="P86" s="137"/>
    </row>
    <row r="87" spans="1:16" ht="15.75">
      <c r="A87" s="356"/>
      <c r="B87" s="356"/>
      <c r="C87" s="356"/>
      <c r="D87" s="356"/>
      <c r="E87" s="356"/>
      <c r="F87" s="356"/>
      <c r="G87" s="356"/>
      <c r="H87" s="356"/>
      <c r="I87" s="356"/>
      <c r="J87" s="356"/>
      <c r="K87" s="356"/>
      <c r="L87" s="356"/>
      <c r="M87" s="356"/>
      <c r="N87" s="137"/>
      <c r="O87" s="137"/>
      <c r="P87" s="137"/>
    </row>
    <row r="88" spans="1:16" ht="15.75">
      <c r="A88" s="356"/>
      <c r="B88" s="356"/>
      <c r="C88" s="356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137"/>
      <c r="O88" s="137"/>
      <c r="P88" s="137"/>
    </row>
    <row r="89" spans="1:16" ht="18.75">
      <c r="A89" s="129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6"/>
    </row>
    <row r="90" spans="1:16" ht="15.75">
      <c r="A90" s="131"/>
      <c r="B90" s="132" t="s">
        <v>93</v>
      </c>
      <c r="C90" s="133"/>
      <c r="D90" s="545"/>
      <c r="E90" s="546"/>
      <c r="F90" s="546"/>
      <c r="G90" s="134"/>
      <c r="H90" s="569" t="s">
        <v>94</v>
      </c>
      <c r="I90" s="570"/>
      <c r="J90" s="570"/>
      <c r="K90" s="570"/>
      <c r="L90" s="135"/>
      <c r="M90" s="136"/>
      <c r="N90" s="136"/>
      <c r="O90" s="136"/>
      <c r="P90" s="136"/>
    </row>
    <row r="91" spans="1:16" ht="15.75">
      <c r="A91" s="137"/>
      <c r="B91" s="132"/>
      <c r="C91" s="133"/>
      <c r="D91" s="133"/>
      <c r="E91" s="133"/>
      <c r="F91" s="138"/>
      <c r="G91" s="134"/>
      <c r="H91" s="134"/>
      <c r="I91" s="139"/>
      <c r="J91" s="140"/>
      <c r="K91" s="140"/>
      <c r="L91" s="11"/>
      <c r="M91" s="11"/>
      <c r="N91" s="11"/>
      <c r="O91" s="11"/>
      <c r="P91" s="11"/>
    </row>
    <row r="92" spans="1:16" ht="15.75">
      <c r="A92" s="12"/>
      <c r="B92" s="132" t="s">
        <v>95</v>
      </c>
      <c r="C92" s="133"/>
      <c r="D92" s="545"/>
      <c r="E92" s="546"/>
      <c r="F92" s="546"/>
      <c r="G92" s="134"/>
      <c r="H92" s="569" t="s">
        <v>96</v>
      </c>
      <c r="I92" s="570"/>
      <c r="J92" s="570"/>
      <c r="K92" s="570"/>
      <c r="L92" s="16"/>
      <c r="M92" s="16"/>
      <c r="N92" s="16"/>
      <c r="O92" s="16"/>
      <c r="P92" s="16"/>
    </row>
    <row r="93" spans="1:16" ht="15.75">
      <c r="A93" s="12"/>
      <c r="B93" s="141"/>
      <c r="C93" s="142"/>
      <c r="D93" s="143"/>
      <c r="E93" s="144"/>
      <c r="F93" s="144"/>
      <c r="G93" s="145"/>
      <c r="H93" s="146"/>
      <c r="I93" s="147"/>
      <c r="J93" s="147"/>
      <c r="K93" s="147"/>
      <c r="L93" s="16"/>
      <c r="M93" s="16"/>
      <c r="N93" s="16"/>
      <c r="O93" s="16"/>
      <c r="P93" s="16"/>
    </row>
    <row r="94" spans="1:16" ht="18">
      <c r="A94" s="148"/>
      <c r="B94" s="13"/>
      <c r="C94" s="14"/>
      <c r="D94" s="14"/>
      <c r="E94" s="15"/>
      <c r="F94" s="15"/>
      <c r="G94" s="15"/>
      <c r="H94" s="15"/>
      <c r="I94" s="14"/>
      <c r="J94" s="14"/>
      <c r="K94" s="14"/>
      <c r="L94" s="16"/>
      <c r="M94" s="16"/>
      <c r="N94" s="16"/>
      <c r="O94" s="16"/>
      <c r="P94" s="16"/>
    </row>
    <row r="95" spans="1:16" ht="18">
      <c r="A95" s="148"/>
      <c r="B95" s="13"/>
      <c r="C95" s="14"/>
      <c r="D95" s="14"/>
      <c r="E95" s="15"/>
      <c r="F95" s="15"/>
      <c r="G95" s="15"/>
      <c r="H95" s="15"/>
      <c r="I95" s="14"/>
      <c r="J95" s="14"/>
      <c r="K95" s="14"/>
      <c r="L95" s="16"/>
      <c r="M95" s="16"/>
      <c r="N95" s="16"/>
      <c r="O95" s="16"/>
      <c r="P95" s="16"/>
    </row>
    <row r="96" spans="1:16" ht="18">
      <c r="A96" s="148"/>
      <c r="B96" s="13"/>
      <c r="C96" s="14"/>
      <c r="D96" s="14"/>
      <c r="E96" s="15"/>
      <c r="F96" s="15"/>
      <c r="G96" s="15"/>
      <c r="H96" s="15"/>
      <c r="I96" s="14"/>
      <c r="J96" s="14"/>
      <c r="K96" s="14"/>
      <c r="L96" s="16"/>
      <c r="M96" s="16"/>
      <c r="N96" s="16"/>
      <c r="O96" s="16"/>
      <c r="P96" s="16"/>
    </row>
    <row r="97" spans="1:16" ht="18">
      <c r="A97" s="148"/>
      <c r="B97" s="13"/>
      <c r="C97" s="14"/>
      <c r="D97" s="14"/>
      <c r="E97" s="15"/>
      <c r="F97" s="15"/>
      <c r="G97" s="15"/>
      <c r="H97" s="15"/>
      <c r="I97" s="14"/>
      <c r="J97" s="14"/>
      <c r="K97" s="14"/>
      <c r="L97" s="16"/>
      <c r="M97" s="16"/>
      <c r="N97" s="16"/>
      <c r="O97" s="16"/>
      <c r="P97" s="16"/>
    </row>
    <row r="100" spans="1:16" s="8" customFormat="1" ht="20.25" customHeight="1">
      <c r="A100" s="539"/>
      <c r="B100" s="539"/>
      <c r="C100" s="539"/>
      <c r="D100" s="539"/>
      <c r="E100" s="540"/>
      <c r="F100" s="540"/>
      <c r="G100" s="540"/>
      <c r="H100" s="540"/>
      <c r="I100" s="540"/>
      <c r="J100" s="540"/>
      <c r="K100" s="540"/>
      <c r="L100" s="540"/>
      <c r="M100" s="543"/>
      <c r="N100" s="543"/>
      <c r="O100" s="543"/>
      <c r="P100" s="543"/>
    </row>
    <row r="101" spans="1:16" s="8" customFormat="1" ht="15.75">
      <c r="A101" s="51"/>
      <c r="B101" s="47"/>
      <c r="C101" s="9"/>
      <c r="D101" s="9"/>
      <c r="E101" s="10"/>
      <c r="F101" s="10"/>
      <c r="G101" s="10"/>
      <c r="H101" s="541"/>
      <c r="I101" s="544"/>
      <c r="J101" s="544"/>
      <c r="K101" s="544"/>
      <c r="L101" s="11"/>
      <c r="M101" s="11"/>
      <c r="N101" s="59"/>
      <c r="O101" s="59"/>
      <c r="P101" s="11"/>
    </row>
    <row r="102" spans="2:16" ht="18">
      <c r="B102" s="13"/>
      <c r="C102" s="14"/>
      <c r="D102" s="14"/>
      <c r="E102" s="15"/>
      <c r="F102" s="15"/>
      <c r="G102" s="15"/>
      <c r="H102" s="15"/>
      <c r="I102" s="14"/>
      <c r="J102" s="14"/>
      <c r="K102" s="14"/>
      <c r="L102" s="16"/>
      <c r="M102" s="16"/>
      <c r="N102" s="60"/>
      <c r="O102" s="60"/>
      <c r="P102" s="16"/>
    </row>
    <row r="103" spans="2:16" ht="15.75">
      <c r="B103" s="47"/>
      <c r="C103" s="9"/>
      <c r="D103" s="9"/>
      <c r="E103" s="10"/>
      <c r="F103" s="10"/>
      <c r="G103" s="10"/>
      <c r="H103" s="541"/>
      <c r="I103" s="542"/>
      <c r="J103" s="542"/>
      <c r="K103" s="542"/>
      <c r="L103" s="16"/>
      <c r="M103" s="16"/>
      <c r="N103" s="60"/>
      <c r="O103" s="60"/>
      <c r="P103" s="16"/>
    </row>
    <row r="104" spans="2:16" ht="18">
      <c r="B104" s="13"/>
      <c r="C104" s="14"/>
      <c r="D104" s="14"/>
      <c r="E104" s="15"/>
      <c r="F104" s="15"/>
      <c r="G104" s="15"/>
      <c r="H104" s="15"/>
      <c r="I104" s="14"/>
      <c r="J104" s="14"/>
      <c r="K104" s="14"/>
      <c r="L104" s="16"/>
      <c r="M104" s="16"/>
      <c r="N104" s="60"/>
      <c r="O104" s="60"/>
      <c r="P104" s="16"/>
    </row>
    <row r="105" spans="2:16" ht="18">
      <c r="B105" s="13"/>
      <c r="C105" s="14"/>
      <c r="D105" s="14"/>
      <c r="E105" s="15"/>
      <c r="F105" s="15"/>
      <c r="G105" s="15"/>
      <c r="H105" s="15"/>
      <c r="I105" s="14"/>
      <c r="J105" s="14"/>
      <c r="K105" s="14"/>
      <c r="L105" s="16"/>
      <c r="M105" s="16"/>
      <c r="N105" s="60"/>
      <c r="O105" s="60"/>
      <c r="P105" s="16"/>
    </row>
    <row r="106" spans="2:16" ht="18">
      <c r="B106" s="13"/>
      <c r="C106" s="14"/>
      <c r="D106" s="14"/>
      <c r="E106" s="15"/>
      <c r="F106" s="15"/>
      <c r="G106" s="15"/>
      <c r="H106" s="15"/>
      <c r="I106" s="14"/>
      <c r="J106" s="14"/>
      <c r="K106" s="14"/>
      <c r="L106" s="16"/>
      <c r="M106" s="16"/>
      <c r="N106" s="60"/>
      <c r="O106" s="60"/>
      <c r="P106" s="16"/>
    </row>
    <row r="107" spans="2:16" ht="18">
      <c r="B107" s="13"/>
      <c r="C107" s="14"/>
      <c r="D107" s="14"/>
      <c r="E107" s="15"/>
      <c r="F107" s="15"/>
      <c r="G107" s="15"/>
      <c r="H107" s="15"/>
      <c r="I107" s="14"/>
      <c r="J107" s="14"/>
      <c r="K107" s="14"/>
      <c r="L107" s="16"/>
      <c r="M107" s="16"/>
      <c r="N107" s="60"/>
      <c r="O107" s="60"/>
      <c r="P107" s="16"/>
    </row>
    <row r="108" spans="2:16" ht="18">
      <c r="B108" s="13"/>
      <c r="C108" s="14"/>
      <c r="D108" s="14"/>
      <c r="E108" s="15"/>
      <c r="F108" s="15"/>
      <c r="G108" s="15"/>
      <c r="H108" s="15"/>
      <c r="I108" s="14"/>
      <c r="J108" s="14"/>
      <c r="K108" s="14"/>
      <c r="L108" s="16"/>
      <c r="M108" s="16"/>
      <c r="N108" s="60"/>
      <c r="O108" s="60"/>
      <c r="P108" s="16"/>
    </row>
    <row r="109" spans="2:16" ht="18">
      <c r="B109" s="13"/>
      <c r="C109" s="14"/>
      <c r="D109" s="14"/>
      <c r="E109" s="15"/>
      <c r="F109" s="15"/>
      <c r="G109" s="15"/>
      <c r="H109" s="15"/>
      <c r="I109" s="14"/>
      <c r="J109" s="14"/>
      <c r="K109" s="14"/>
      <c r="L109" s="16"/>
      <c r="M109" s="16"/>
      <c r="N109" s="60"/>
      <c r="O109" s="60"/>
      <c r="P109" s="16"/>
    </row>
    <row r="110" spans="1:17" ht="18">
      <c r="A110" s="53"/>
      <c r="B110" s="12"/>
      <c r="C110" s="13"/>
      <c r="D110" s="14"/>
      <c r="E110" s="14"/>
      <c r="F110" s="15"/>
      <c r="G110" s="15"/>
      <c r="H110" s="15"/>
      <c r="I110" s="14"/>
      <c r="J110" s="14"/>
      <c r="K110" s="14"/>
      <c r="L110" s="14"/>
      <c r="M110" s="16"/>
      <c r="N110" s="60"/>
      <c r="O110" s="60"/>
      <c r="P110" s="16"/>
      <c r="Q110" s="16"/>
    </row>
    <row r="111" spans="2:16" ht="18">
      <c r="B111" s="13"/>
      <c r="C111" s="14"/>
      <c r="D111" s="14"/>
      <c r="E111" s="15"/>
      <c r="F111" s="15"/>
      <c r="G111" s="15"/>
      <c r="H111" s="15"/>
      <c r="I111" s="14"/>
      <c r="J111" s="14"/>
      <c r="K111" s="14"/>
      <c r="L111" s="16"/>
      <c r="M111" s="16"/>
      <c r="N111" s="60"/>
      <c r="O111" s="60"/>
      <c r="P111" s="16"/>
    </row>
    <row r="112" spans="2:16" ht="18">
      <c r="B112" s="13"/>
      <c r="C112" s="14"/>
      <c r="D112" s="14"/>
      <c r="E112" s="15"/>
      <c r="F112" s="15"/>
      <c r="G112" s="15"/>
      <c r="H112" s="15"/>
      <c r="I112" s="14"/>
      <c r="J112" s="14"/>
      <c r="K112" s="14"/>
      <c r="L112" s="16"/>
      <c r="M112" s="16"/>
      <c r="N112" s="60"/>
      <c r="O112" s="60"/>
      <c r="P112" s="16"/>
    </row>
    <row r="113" spans="2:16" ht="18">
      <c r="B113" s="13"/>
      <c r="C113" s="14"/>
      <c r="D113" s="14"/>
      <c r="E113" s="15"/>
      <c r="F113" s="15"/>
      <c r="G113" s="15"/>
      <c r="H113" s="15"/>
      <c r="I113" s="14"/>
      <c r="J113" s="14"/>
      <c r="K113" s="14"/>
      <c r="L113" s="16"/>
      <c r="M113" s="16"/>
      <c r="N113" s="60"/>
      <c r="O113" s="60"/>
      <c r="P113" s="16"/>
    </row>
  </sheetData>
  <sheetProtection/>
  <mergeCells count="58">
    <mergeCell ref="A1:P1"/>
    <mergeCell ref="N2:P2"/>
    <mergeCell ref="N3:P3"/>
    <mergeCell ref="N4:P4"/>
    <mergeCell ref="A7:P7"/>
    <mergeCell ref="H2:M2"/>
    <mergeCell ref="H3:H5"/>
    <mergeCell ref="I3:L3"/>
    <mergeCell ref="M3:M5"/>
    <mergeCell ref="H103:K103"/>
    <mergeCell ref="M100:P100"/>
    <mergeCell ref="H101:K101"/>
    <mergeCell ref="A67:M67"/>
    <mergeCell ref="A68:M68"/>
    <mergeCell ref="A71:M71"/>
    <mergeCell ref="D90:F90"/>
    <mergeCell ref="A75:M75"/>
    <mergeCell ref="H90:K90"/>
    <mergeCell ref="D92:F92"/>
    <mergeCell ref="A2:A5"/>
    <mergeCell ref="B2:B5"/>
    <mergeCell ref="C2:F3"/>
    <mergeCell ref="G2:G5"/>
    <mergeCell ref="A100:D100"/>
    <mergeCell ref="E100:L100"/>
    <mergeCell ref="A16:P16"/>
    <mergeCell ref="H92:K92"/>
    <mergeCell ref="A27:F27"/>
    <mergeCell ref="A57:P57"/>
    <mergeCell ref="C4:C5"/>
    <mergeCell ref="D4:D5"/>
    <mergeCell ref="E4:F4"/>
    <mergeCell ref="A69:M69"/>
    <mergeCell ref="A70:M70"/>
    <mergeCell ref="A66:F66"/>
    <mergeCell ref="A8:P8"/>
    <mergeCell ref="A14:P14"/>
    <mergeCell ref="I4:I5"/>
    <mergeCell ref="J4:L4"/>
    <mergeCell ref="A41:F41"/>
    <mergeCell ref="A42:P42"/>
    <mergeCell ref="A55:F55"/>
    <mergeCell ref="A73:F73"/>
    <mergeCell ref="A74:M74"/>
    <mergeCell ref="A12:F12"/>
    <mergeCell ref="A60:F60"/>
    <mergeCell ref="A62:P62"/>
    <mergeCell ref="A64:F64"/>
    <mergeCell ref="A28:P28"/>
    <mergeCell ref="A83:M83"/>
    <mergeCell ref="A84:M84"/>
    <mergeCell ref="A85:M85"/>
    <mergeCell ref="A76:M76"/>
    <mergeCell ref="A77:M77"/>
    <mergeCell ref="A78:M78"/>
    <mergeCell ref="A80:F80"/>
    <mergeCell ref="A81:M81"/>
    <mergeCell ref="A82:M82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scale="89" r:id="rId1"/>
  <rowBreaks count="1" manualBreakCount="1">
    <brk id="2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2016-07-07T11:50:38Z</cp:lastPrinted>
  <dcterms:created xsi:type="dcterms:W3CDTF">2003-06-23T04:55:14Z</dcterms:created>
  <dcterms:modified xsi:type="dcterms:W3CDTF">2016-07-07T12:41:26Z</dcterms:modified>
  <cp:category/>
  <cp:version/>
  <cp:contentType/>
  <cp:contentStatus/>
</cp:coreProperties>
</file>